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47240" windowHeight="26120" tabRatio="692" activeTab="0"/>
  </bookViews>
  <sheets>
    <sheet name="Records" sheetId="1" r:id="rId1"/>
    <sheet name="Female Solo Results" sheetId="2" r:id="rId2"/>
    <sheet name="Male Solo Results" sheetId="3" r:id="rId3"/>
    <sheet name=" Team Results" sheetId="4" r:id="rId4"/>
  </sheets>
  <definedNames>
    <definedName name="_xlnm._FilterDatabase" localSheetId="3" hidden="1">' Team Results'!$A$7:$P$11</definedName>
    <definedName name="_xlnm._FilterDatabase" localSheetId="1" hidden="1">'Female Solo Results'!$A$7:$L$10</definedName>
    <definedName name="_xlnm._FilterDatabase" localSheetId="2" hidden="1">'Male Solo Results'!$A$7:$L$16</definedName>
    <definedName name="_xlnm.Print_Area" localSheetId="3">' Team Results'!$A$1:$P$11</definedName>
    <definedName name="_xlnm.Print_Area" localSheetId="1">'Female Solo Results'!$A$1:$L$10</definedName>
    <definedName name="_xlnm.Print_Area" localSheetId="2">'Male Solo Results'!$A$1:$L$16</definedName>
    <definedName name="_xlnm.Print_Area" localSheetId="0">'Records'!$A$1:$P$52</definedName>
  </definedNames>
  <calcPr fullCalcOnLoad="1"/>
</workbook>
</file>

<file path=xl/sharedStrings.xml><?xml version="1.0" encoding="utf-8"?>
<sst xmlns="http://schemas.openxmlformats.org/spreadsheetml/2006/main" count="269" uniqueCount="173">
  <si>
    <t>Tony Wilson</t>
  </si>
  <si>
    <t>Archie Delany</t>
  </si>
  <si>
    <t>U10</t>
  </si>
  <si>
    <t>Patrick Delany</t>
  </si>
  <si>
    <t>U8</t>
  </si>
  <si>
    <t>Alan Leenaerts</t>
  </si>
  <si>
    <t>50+</t>
  </si>
  <si>
    <t>The Mutton Boats</t>
  </si>
  <si>
    <t>Iain Davis</t>
  </si>
  <si>
    <t>Hal Curwen-Walker</t>
  </si>
  <si>
    <t>Stuart Livingston</t>
  </si>
  <si>
    <t>Anticipating DOMS</t>
  </si>
  <si>
    <t>40+</t>
  </si>
  <si>
    <t>40+</t>
  </si>
  <si>
    <t>Wes Neilson</t>
  </si>
  <si>
    <t>40+</t>
  </si>
  <si>
    <t>Jayden Thrush</t>
  </si>
  <si>
    <t>Christopher Reid</t>
  </si>
  <si>
    <t>Dale Waterson</t>
  </si>
  <si>
    <t>Cam Cook</t>
  </si>
  <si>
    <t>Mexicans</t>
  </si>
  <si>
    <t>Penny Townshend</t>
  </si>
  <si>
    <t>Anne Harris</t>
  </si>
  <si>
    <t>Ross Baker</t>
  </si>
  <si>
    <t>Mark Mex</t>
  </si>
  <si>
    <t>Isaac Mex</t>
  </si>
  <si>
    <t>Yvonne Richards</t>
  </si>
  <si>
    <t>60+</t>
  </si>
  <si>
    <t>Team Times</t>
  </si>
  <si>
    <t>6km Run Only</t>
  </si>
  <si>
    <t>Emma Flower</t>
  </si>
  <si>
    <t>Josie Davidson</t>
  </si>
  <si>
    <t>Ron Thomas</t>
  </si>
  <si>
    <t>Jasmine Vollmer</t>
  </si>
  <si>
    <t>Lynda Mitchell</t>
  </si>
  <si>
    <t>Lucy Wilson</t>
  </si>
  <si>
    <t>U14</t>
  </si>
  <si>
    <t>Yvonne Richards</t>
  </si>
  <si>
    <t>Lily Bussell-Poole</t>
  </si>
  <si>
    <t>Harvey Knight</t>
  </si>
  <si>
    <t>U12</t>
  </si>
  <si>
    <t>Vivian Knight</t>
  </si>
  <si>
    <t>Casper and Friend</t>
  </si>
  <si>
    <t>Mark Lee</t>
  </si>
  <si>
    <t>Cassie Petony</t>
  </si>
  <si>
    <t>Vigorettes</t>
  </si>
  <si>
    <t>Sammi Moore</t>
  </si>
  <si>
    <t>Oleksandr Kharin</t>
  </si>
  <si>
    <t>40+</t>
  </si>
  <si>
    <t>Andrew McIntosh</t>
  </si>
  <si>
    <t>Robbie Savage</t>
  </si>
  <si>
    <t>Belinda Cipa</t>
  </si>
  <si>
    <t>Simon Easy</t>
  </si>
  <si>
    <t>Tristan Fox</t>
  </si>
  <si>
    <t>U16</t>
  </si>
  <si>
    <t>Jane Bateson</t>
  </si>
  <si>
    <t>15km Run Only</t>
  </si>
  <si>
    <t>Open</t>
  </si>
  <si>
    <t>Ryan Davis</t>
  </si>
  <si>
    <t>Charlie Potter</t>
  </si>
  <si>
    <t>Louise Hopwood</t>
  </si>
  <si>
    <t>Josh Hopwood</t>
  </si>
  <si>
    <t>Paris Hopwood</t>
  </si>
  <si>
    <t>Hamish Hopwood</t>
  </si>
  <si>
    <t>Final Run</t>
  </si>
  <si>
    <t>Finish &amp; Overall Time</t>
  </si>
  <si>
    <t>Final Runner</t>
  </si>
  <si>
    <t>Run Start</t>
  </si>
  <si>
    <t>Kayak Start</t>
  </si>
  <si>
    <t>Kayak leg</t>
  </si>
  <si>
    <t>Bike Start</t>
  </si>
  <si>
    <t>Finish</t>
  </si>
  <si>
    <t>Run Start</t>
  </si>
  <si>
    <t>Male Solo Times</t>
  </si>
  <si>
    <t>Male Solo</t>
  </si>
  <si>
    <t>Name/ Team</t>
  </si>
  <si>
    <t>Name - Runner</t>
  </si>
  <si>
    <t>60+</t>
  </si>
  <si>
    <t>Ian Franzke</t>
  </si>
  <si>
    <t>40+</t>
  </si>
  <si>
    <t>Matilda Stevenson</t>
  </si>
  <si>
    <t>William Batrouney</t>
  </si>
  <si>
    <t>Team Whitless</t>
  </si>
  <si>
    <t>Glenn Mansell</t>
  </si>
  <si>
    <t>Hamish Mansell</t>
  </si>
  <si>
    <t>Luke Haines</t>
  </si>
  <si>
    <t>Kellie Moriyoshi</t>
  </si>
  <si>
    <t>Adele Leon</t>
  </si>
  <si>
    <t>U18</t>
  </si>
  <si>
    <t>Sambar Hills</t>
  </si>
  <si>
    <t>Cathedral College teachers</t>
  </si>
  <si>
    <t>Jamie Keith</t>
  </si>
  <si>
    <t>Kieran Telford</t>
  </si>
  <si>
    <t>Owen Kennedy</t>
  </si>
  <si>
    <t>Run leg</t>
  </si>
  <si>
    <t>Female Solo</t>
  </si>
  <si>
    <t>Female Solo Times</t>
  </si>
  <si>
    <t>Category</t>
  </si>
  <si>
    <t>Ryan and Andrew</t>
  </si>
  <si>
    <t>Andrew Clifford</t>
  </si>
  <si>
    <t>Max Mukherji</t>
  </si>
  <si>
    <t>Poppy Melgaard</t>
  </si>
  <si>
    <t>U12</t>
  </si>
  <si>
    <t>60+</t>
  </si>
  <si>
    <t>Bonnie Keith</t>
  </si>
  <si>
    <t>Milly Keith</t>
  </si>
  <si>
    <t>Frankie Keith</t>
  </si>
  <si>
    <t>Ruby Keith</t>
  </si>
  <si>
    <t>Vigor Blokes</t>
  </si>
  <si>
    <t>Brendan Judd</t>
  </si>
  <si>
    <t>Adam Kelly</t>
  </si>
  <si>
    <t>50+</t>
  </si>
  <si>
    <t>Gavin Melgaard</t>
  </si>
  <si>
    <t>Bianca Vescio</t>
  </si>
  <si>
    <t>Nicole Seckinger</t>
  </si>
  <si>
    <t>Sally Keith</t>
  </si>
  <si>
    <t>Steve Beavis</t>
  </si>
  <si>
    <t>Byron Pritchard</t>
  </si>
  <si>
    <t>Meeting friends</t>
  </si>
  <si>
    <t>Zipsters</t>
  </si>
  <si>
    <t>50+</t>
  </si>
  <si>
    <t>Milo Man</t>
  </si>
  <si>
    <t>40+</t>
  </si>
  <si>
    <t>Miloslav Shulev</t>
  </si>
  <si>
    <t>Darren Bakker</t>
  </si>
  <si>
    <t>Helen Knight</t>
  </si>
  <si>
    <t>Bec Van der Heyden</t>
  </si>
  <si>
    <t>Kristy Williams</t>
  </si>
  <si>
    <t>40+</t>
  </si>
  <si>
    <t>David Mitchell</t>
  </si>
  <si>
    <t>Electric Bike</t>
  </si>
  <si>
    <t>Tom O'Connor</t>
  </si>
  <si>
    <t>Timofey Suprun</t>
  </si>
  <si>
    <t>Dennis Day</t>
  </si>
  <si>
    <t>Ryan Mackey</t>
  </si>
  <si>
    <t>40+</t>
  </si>
  <si>
    <t>2023 King Valley Challenge Results</t>
  </si>
  <si>
    <t>Leonie Cluse</t>
  </si>
  <si>
    <t>Vic Mitchell</t>
  </si>
  <si>
    <t>Elizabeth Dornam</t>
  </si>
  <si>
    <t>Elizabeth Mukherji</t>
  </si>
  <si>
    <t>Hannah Cook</t>
  </si>
  <si>
    <t>Jessie Versteegen</t>
  </si>
  <si>
    <t>Oskar Mex</t>
  </si>
  <si>
    <t>Michael Borschmann</t>
  </si>
  <si>
    <t>Shelley Bambrook</t>
  </si>
  <si>
    <t>Worth a tri</t>
  </si>
  <si>
    <t>Alice Perrott</t>
  </si>
  <si>
    <t>Lizzy Bunckenburg</t>
  </si>
  <si>
    <t>Scott Melgaard</t>
  </si>
  <si>
    <t>40+</t>
  </si>
  <si>
    <t>Tim Boote</t>
  </si>
  <si>
    <t>Karin Annertz</t>
  </si>
  <si>
    <t>3km Run Only</t>
  </si>
  <si>
    <t>Splits</t>
  </si>
  <si>
    <t>Name - Cyclist</t>
  </si>
  <si>
    <t>Team Member</t>
  </si>
  <si>
    <t>Bike</t>
  </si>
  <si>
    <t>Competitor #</t>
  </si>
  <si>
    <t>Competitor #</t>
  </si>
  <si>
    <t>Name</t>
  </si>
  <si>
    <t>Final run leg</t>
  </si>
  <si>
    <t>Run</t>
  </si>
  <si>
    <t>Leg Times</t>
  </si>
  <si>
    <t>Kayak Start</t>
  </si>
  <si>
    <t>Bike Start</t>
  </si>
  <si>
    <t>Kayak</t>
  </si>
  <si>
    <t>Name - Kayaker</t>
  </si>
  <si>
    <t>Bike leg</t>
  </si>
  <si>
    <t>Female Solo</t>
  </si>
  <si>
    <t>Run Start</t>
  </si>
  <si>
    <t>Male Solo</t>
  </si>
  <si>
    <t>Teams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</si>
</sst>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0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9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22"/>
      <color indexed="9"/>
      <name val="Verdana"/>
      <family val="2"/>
    </font>
    <font>
      <b/>
      <sz val="9"/>
      <color indexed="9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2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Verdana"/>
      <family val="2"/>
    </font>
    <font>
      <sz val="8"/>
      <name val="Arial"/>
      <family val="2"/>
    </font>
    <font>
      <b/>
      <sz val="14"/>
      <color indexed="9"/>
      <name val="Calibri"/>
      <family val="2"/>
    </font>
    <font>
      <sz val="26"/>
      <name val="Arial Black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26"/>
      <color indexed="9"/>
      <name val="Arial Black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Geneva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1" fillId="16" borderId="0" applyNumberFormat="0" applyBorder="0" applyAlignment="0" applyProtection="0"/>
    <xf numFmtId="0" fontId="32" fillId="11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19" borderId="0" applyNumberFormat="0" applyBorder="0" applyAlignment="0" applyProtection="0"/>
    <xf numFmtId="0" fontId="0" fillId="20" borderId="7" applyNumberFormat="0" applyFont="0" applyAlignment="0" applyProtection="0"/>
    <xf numFmtId="0" fontId="39" fillId="11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21" fontId="1" fillId="0" borderId="10" xfId="0" applyNumberFormat="1" applyFont="1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21" fontId="0" fillId="0" borderId="10" xfId="0" applyNumberFormat="1" applyBorder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21" fontId="1" fillId="0" borderId="10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21" fontId="0" fillId="0" borderId="0" xfId="0" applyNumberFormat="1" applyBorder="1" applyAlignment="1">
      <alignment horizontal="center" vertical="center"/>
    </xf>
    <xf numFmtId="21" fontId="0" fillId="0" borderId="10" xfId="0" applyNumberFormat="1" applyFill="1" applyBorder="1" applyAlignment="1">
      <alignment/>
    </xf>
    <xf numFmtId="176" fontId="1" fillId="0" borderId="0" xfId="0" applyNumberFormat="1" applyFont="1" applyBorder="1" applyAlignment="1">
      <alignment/>
    </xf>
    <xf numFmtId="21" fontId="0" fillId="0" borderId="11" xfId="0" applyNumberFormat="1" applyBorder="1" applyAlignment="1">
      <alignment horizontal="center" vertical="center"/>
    </xf>
    <xf numFmtId="21" fontId="0" fillId="0" borderId="0" xfId="0" applyNumberFormat="1" applyBorder="1" applyAlignment="1">
      <alignment/>
    </xf>
    <xf numFmtId="21" fontId="0" fillId="0" borderId="0" xfId="0" applyNumberFormat="1" applyFill="1" applyBorder="1" applyAlignment="1">
      <alignment/>
    </xf>
    <xf numFmtId="21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 vertical="center"/>
    </xf>
    <xf numFmtId="21" fontId="1" fillId="0" borderId="0" xfId="0" applyNumberFormat="1" applyFont="1" applyBorder="1" applyAlignment="1">
      <alignment horizontal="center" vertical="center"/>
    </xf>
    <xf numFmtId="21" fontId="1" fillId="11" borderId="0" xfId="0" applyNumberFormat="1" applyFont="1" applyFill="1" applyBorder="1" applyAlignment="1">
      <alignment vertical="center"/>
    </xf>
    <xf numFmtId="21" fontId="1" fillId="11" borderId="0" xfId="0" applyNumberFormat="1" applyFont="1" applyFill="1" applyBorder="1" applyAlignment="1">
      <alignment horizontal="center" vertical="center"/>
    </xf>
    <xf numFmtId="21" fontId="13" fillId="0" borderId="0" xfId="0" applyNumberFormat="1" applyFont="1" applyBorder="1" applyAlignment="1">
      <alignment horizontal="center" vertical="center"/>
    </xf>
    <xf numFmtId="21" fontId="15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/>
    </xf>
    <xf numFmtId="21" fontId="13" fillId="0" borderId="0" xfId="0" applyNumberFormat="1" applyFont="1" applyBorder="1" applyAlignment="1">
      <alignment vertical="center"/>
    </xf>
    <xf numFmtId="21" fontId="15" fillId="0" borderId="0" xfId="0" applyNumberFormat="1" applyFont="1" applyBorder="1" applyAlignment="1">
      <alignment vertical="center"/>
    </xf>
    <xf numFmtId="21" fontId="7" fillId="0" borderId="0" xfId="0" applyNumberFormat="1" applyFont="1" applyBorder="1" applyAlignment="1">
      <alignment/>
    </xf>
    <xf numFmtId="21" fontId="19" fillId="0" borderId="0" xfId="0" applyNumberFormat="1" applyFont="1" applyBorder="1" applyAlignment="1">
      <alignment/>
    </xf>
    <xf numFmtId="21" fontId="15" fillId="11" borderId="0" xfId="0" applyNumberFormat="1" applyFont="1" applyFill="1" applyBorder="1" applyAlignment="1">
      <alignment horizontal="center" vertical="center"/>
    </xf>
    <xf numFmtId="21" fontId="13" fillId="0" borderId="0" xfId="0" applyNumberFormat="1" applyFont="1" applyBorder="1" applyAlignment="1">
      <alignment/>
    </xf>
    <xf numFmtId="21" fontId="13" fillId="0" borderId="0" xfId="0" applyNumberFormat="1" applyFont="1" applyFill="1" applyBorder="1" applyAlignment="1">
      <alignment/>
    </xf>
    <xf numFmtId="21" fontId="15" fillId="0" borderId="0" xfId="0" applyNumberFormat="1" applyFont="1" applyBorder="1" applyAlignment="1">
      <alignment/>
    </xf>
    <xf numFmtId="21" fontId="14" fillId="0" borderId="0" xfId="0" applyNumberFormat="1" applyFont="1" applyBorder="1" applyAlignment="1">
      <alignment/>
    </xf>
    <xf numFmtId="176" fontId="14" fillId="0" borderId="0" xfId="0" applyNumberFormat="1" applyFont="1" applyBorder="1" applyAlignment="1">
      <alignment horizontal="center" vertical="center" wrapText="1"/>
    </xf>
    <xf numFmtId="21" fontId="14" fillId="0" borderId="0" xfId="0" applyNumberFormat="1" applyFont="1" applyBorder="1" applyAlignment="1">
      <alignment vertical="center"/>
    </xf>
    <xf numFmtId="21" fontId="14" fillId="0" borderId="0" xfId="0" applyNumberFormat="1" applyFont="1" applyBorder="1" applyAlignment="1">
      <alignment horizontal="center" vertical="center"/>
    </xf>
    <xf numFmtId="176" fontId="14" fillId="11" borderId="0" xfId="0" applyNumberFormat="1" applyFont="1" applyFill="1" applyBorder="1" applyAlignment="1">
      <alignment horizontal="center" vertical="center"/>
    </xf>
    <xf numFmtId="21" fontId="14" fillId="11" borderId="0" xfId="0" applyNumberFormat="1" applyFont="1" applyFill="1" applyBorder="1" applyAlignment="1">
      <alignment vertical="center"/>
    </xf>
    <xf numFmtId="176" fontId="16" fillId="21" borderId="12" xfId="0" applyNumberFormat="1" applyFont="1" applyFill="1" applyBorder="1" applyAlignment="1">
      <alignment/>
    </xf>
    <xf numFmtId="176" fontId="14" fillId="0" borderId="12" xfId="0" applyNumberFormat="1" applyFont="1" applyBorder="1" applyAlignment="1">
      <alignment/>
    </xf>
    <xf numFmtId="176" fontId="5" fillId="0" borderId="12" xfId="0" applyNumberFormat="1" applyFont="1" applyBorder="1" applyAlignment="1">
      <alignment horizontal="center" vertical="center" wrapText="1"/>
    </xf>
    <xf numFmtId="176" fontId="1" fillId="11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176" fontId="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wrapText="1"/>
      <protection locked="0"/>
    </xf>
    <xf numFmtId="176" fontId="18" fillId="22" borderId="12" xfId="0" applyNumberFormat="1" applyFont="1" applyFill="1" applyBorder="1" applyAlignment="1">
      <alignment horizontal="center" vertical="center" wrapText="1"/>
    </xf>
    <xf numFmtId="21" fontId="18" fillId="22" borderId="0" xfId="0" applyNumberFormat="1" applyFont="1" applyFill="1" applyBorder="1" applyAlignment="1">
      <alignment vertical="center"/>
    </xf>
    <xf numFmtId="21" fontId="18" fillId="22" borderId="0" xfId="0" applyNumberFormat="1" applyFont="1" applyFill="1" applyBorder="1" applyAlignment="1">
      <alignment horizontal="center" vertical="center"/>
    </xf>
    <xf numFmtId="21" fontId="15" fillId="0" borderId="13" xfId="0" applyNumberFormat="1" applyFont="1" applyBorder="1" applyAlignment="1">
      <alignment horizontal="center" vertical="center"/>
    </xf>
    <xf numFmtId="21" fontId="18" fillId="22" borderId="13" xfId="0" applyNumberFormat="1" applyFont="1" applyFill="1" applyBorder="1" applyAlignment="1">
      <alignment horizontal="center" vertical="center" wrapText="1"/>
    </xf>
    <xf numFmtId="21" fontId="1" fillId="0" borderId="13" xfId="0" applyNumberFormat="1" applyFont="1" applyBorder="1" applyAlignment="1">
      <alignment horizontal="center" vertical="center"/>
    </xf>
    <xf numFmtId="21" fontId="1" fillId="11" borderId="13" xfId="0" applyNumberFormat="1" applyFont="1" applyFill="1" applyBorder="1" applyAlignment="1">
      <alignment horizontal="center" vertical="center"/>
    </xf>
    <xf numFmtId="21" fontId="14" fillId="11" borderId="13" xfId="0" applyNumberFormat="1" applyFont="1" applyFill="1" applyBorder="1" applyAlignment="1">
      <alignment horizontal="center" vertical="center"/>
    </xf>
    <xf numFmtId="21" fontId="18" fillId="22" borderId="13" xfId="0" applyNumberFormat="1" applyFont="1" applyFill="1" applyBorder="1" applyAlignment="1">
      <alignment horizontal="center" vertical="center"/>
    </xf>
    <xf numFmtId="21" fontId="17" fillId="23" borderId="0" xfId="0" applyNumberFormat="1" applyFont="1" applyFill="1" applyBorder="1" applyAlignment="1">
      <alignment horizontal="center" vertical="center"/>
    </xf>
    <xf numFmtId="21" fontId="17" fillId="23" borderId="13" xfId="0" applyNumberFormat="1" applyFont="1" applyFill="1" applyBorder="1" applyAlignment="1">
      <alignment horizontal="center" vertical="center"/>
    </xf>
    <xf numFmtId="21" fontId="14" fillId="0" borderId="14" xfId="0" applyNumberFormat="1" applyFont="1" applyBorder="1" applyAlignment="1">
      <alignment horizontal="center" vertical="center"/>
    </xf>
    <xf numFmtId="21" fontId="15" fillId="11" borderId="14" xfId="0" applyNumberFormat="1" applyFont="1" applyFill="1" applyBorder="1" applyAlignment="1">
      <alignment horizontal="center" vertical="center"/>
    </xf>
    <xf numFmtId="21" fontId="14" fillId="11" borderId="14" xfId="0" applyNumberFormat="1" applyFont="1" applyFill="1" applyBorder="1" applyAlignment="1">
      <alignment horizontal="center" vertical="center"/>
    </xf>
    <xf numFmtId="21" fontId="15" fillId="0" borderId="14" xfId="0" applyNumberFormat="1" applyFont="1" applyBorder="1" applyAlignment="1">
      <alignment horizontal="center" vertical="center"/>
    </xf>
    <xf numFmtId="21" fontId="15" fillId="24" borderId="0" xfId="0" applyNumberFormat="1" applyFont="1" applyFill="1" applyBorder="1" applyAlignment="1">
      <alignment horizontal="center" vertical="center"/>
    </xf>
    <xf numFmtId="21" fontId="15" fillId="24" borderId="13" xfId="0" applyNumberFormat="1" applyFont="1" applyFill="1" applyBorder="1" applyAlignment="1">
      <alignment horizontal="center" vertical="center"/>
    </xf>
    <xf numFmtId="0" fontId="20" fillId="0" borderId="13" xfId="0" applyFont="1" applyBorder="1" applyAlignment="1" applyProtection="1">
      <alignment wrapText="1"/>
      <protection locked="0"/>
    </xf>
    <xf numFmtId="21" fontId="9" fillId="25" borderId="0" xfId="0" applyNumberFormat="1" applyFont="1" applyFill="1" applyBorder="1" applyAlignment="1">
      <alignment vertical="center"/>
    </xf>
    <xf numFmtId="21" fontId="9" fillId="23" borderId="0" xfId="0" applyNumberFormat="1" applyFont="1" applyFill="1" applyBorder="1" applyAlignment="1">
      <alignment vertical="center"/>
    </xf>
    <xf numFmtId="21" fontId="9" fillId="23" borderId="0" xfId="0" applyNumberFormat="1" applyFont="1" applyFill="1" applyBorder="1" applyAlignment="1">
      <alignment horizontal="center" vertical="center"/>
    </xf>
    <xf numFmtId="21" fontId="0" fillId="24" borderId="0" xfId="0" applyNumberFormat="1" applyFill="1" applyBorder="1" applyAlignment="1">
      <alignment vertical="center"/>
    </xf>
    <xf numFmtId="21" fontId="0" fillId="24" borderId="0" xfId="0" applyNumberFormat="1" applyFill="1" applyBorder="1" applyAlignment="1">
      <alignment horizontal="center" vertical="center"/>
    </xf>
    <xf numFmtId="21" fontId="8" fillId="22" borderId="10" xfId="0" applyNumberFormat="1" applyFont="1" applyFill="1" applyBorder="1" applyAlignment="1">
      <alignment horizontal="center" vertical="center"/>
    </xf>
    <xf numFmtId="21" fontId="1" fillId="25" borderId="10" xfId="0" applyNumberFormat="1" applyFont="1" applyFill="1" applyBorder="1" applyAlignment="1">
      <alignment horizontal="center" vertical="center"/>
    </xf>
    <xf numFmtId="21" fontId="9" fillId="25" borderId="10" xfId="0" applyNumberFormat="1" applyFont="1" applyFill="1" applyBorder="1" applyAlignment="1">
      <alignment horizontal="center" vertical="center"/>
    </xf>
    <xf numFmtId="21" fontId="9" fillId="23" borderId="15" xfId="0" applyNumberFormat="1" applyFont="1" applyFill="1" applyBorder="1" applyAlignment="1">
      <alignment horizontal="center" vertical="center"/>
    </xf>
    <xf numFmtId="21" fontId="9" fillId="23" borderId="16" xfId="0" applyNumberFormat="1" applyFont="1" applyFill="1" applyBorder="1" applyAlignment="1">
      <alignment horizontal="center" vertical="center"/>
    </xf>
    <xf numFmtId="21" fontId="0" fillId="24" borderId="15" xfId="0" applyNumberFormat="1" applyFill="1" applyBorder="1" applyAlignment="1">
      <alignment horizontal="center" vertical="center"/>
    </xf>
    <xf numFmtId="21" fontId="17" fillId="26" borderId="0" xfId="0" applyNumberFormat="1" applyFont="1" applyFill="1" applyBorder="1" applyAlignment="1">
      <alignment horizontal="left" vertical="center"/>
    </xf>
    <xf numFmtId="21" fontId="17" fillId="21" borderId="0" xfId="0" applyNumberFormat="1" applyFont="1" applyFill="1" applyBorder="1" applyAlignment="1">
      <alignment horizontal="left" vertical="center"/>
    </xf>
    <xf numFmtId="21" fontId="15" fillId="0" borderId="0" xfId="0" applyNumberFormat="1" applyFont="1" applyBorder="1" applyAlignment="1">
      <alignment horizontal="left" vertical="center"/>
    </xf>
    <xf numFmtId="21" fontId="18" fillId="22" borderId="0" xfId="0" applyNumberFormat="1" applyFont="1" applyFill="1" applyBorder="1" applyAlignment="1">
      <alignment horizontal="left" vertical="center"/>
    </xf>
    <xf numFmtId="21" fontId="1" fillId="0" borderId="0" xfId="0" applyNumberFormat="1" applyFont="1" applyBorder="1" applyAlignment="1">
      <alignment horizontal="left" vertical="center"/>
    </xf>
    <xf numFmtId="21" fontId="1" fillId="11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21" fontId="0" fillId="0" borderId="0" xfId="0" applyNumberFormat="1" applyBorder="1" applyAlignment="1">
      <alignment horizontal="left" vertical="center"/>
    </xf>
    <xf numFmtId="21" fontId="15" fillId="24" borderId="0" xfId="0" applyNumberFormat="1" applyFont="1" applyFill="1" applyBorder="1" applyAlignment="1">
      <alignment vertical="center"/>
    </xf>
    <xf numFmtId="176" fontId="18" fillId="22" borderId="0" xfId="0" applyNumberFormat="1" applyFont="1" applyFill="1" applyBorder="1" applyAlignment="1">
      <alignment horizontal="center" vertical="center" wrapText="1"/>
    </xf>
    <xf numFmtId="21" fontId="17" fillId="0" borderId="0" xfId="0" applyNumberFormat="1" applyFont="1" applyFill="1" applyBorder="1" applyAlignment="1">
      <alignment vertical="center"/>
    </xf>
    <xf numFmtId="21" fontId="15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center" vertical="center" wrapText="1"/>
    </xf>
    <xf numFmtId="176" fontId="1" fillId="11" borderId="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1" fontId="10" fillId="26" borderId="0" xfId="0" applyNumberFormat="1" applyFont="1" applyFill="1" applyBorder="1" applyAlignment="1">
      <alignment/>
    </xf>
    <xf numFmtId="1" fontId="10" fillId="21" borderId="0" xfId="0" applyNumberFormat="1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" fontId="11" fillId="22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8" fillId="25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2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Font="1" applyBorder="1" applyAlignment="1">
      <alignment vertical="center"/>
    </xf>
    <xf numFmtId="21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1" fontId="8" fillId="22" borderId="10" xfId="0" applyNumberFormat="1" applyFont="1" applyFill="1" applyBorder="1" applyAlignment="1">
      <alignment vertical="center"/>
    </xf>
    <xf numFmtId="21" fontId="1" fillId="0" borderId="10" xfId="0" applyNumberFormat="1" applyFont="1" applyBorder="1" applyAlignment="1">
      <alignment vertical="center"/>
    </xf>
    <xf numFmtId="21" fontId="8" fillId="25" borderId="10" xfId="0" applyNumberFormat="1" applyFont="1" applyFill="1" applyBorder="1" applyAlignment="1">
      <alignment vertical="center"/>
    </xf>
    <xf numFmtId="0" fontId="0" fillId="0" borderId="10" xfId="0" applyBorder="1" applyAlignment="1" applyProtection="1">
      <alignment wrapText="1"/>
      <protection locked="0"/>
    </xf>
    <xf numFmtId="2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1" fontId="20" fillId="0" borderId="0" xfId="0" applyNumberFormat="1" applyFont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 vertical="center"/>
    </xf>
    <xf numFmtId="21" fontId="8" fillId="24" borderId="0" xfId="0" applyNumberFormat="1" applyFont="1" applyFill="1" applyBorder="1" applyAlignment="1">
      <alignment horizontal="center" vertical="center"/>
    </xf>
    <xf numFmtId="21" fontId="8" fillId="24" borderId="16" xfId="0" applyNumberFormat="1" applyFont="1" applyFill="1" applyBorder="1" applyAlignment="1">
      <alignment horizontal="center" vertical="center"/>
    </xf>
    <xf numFmtId="176" fontId="26" fillId="25" borderId="17" xfId="0" applyNumberFormat="1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21" fontId="18" fillId="24" borderId="0" xfId="0" applyNumberFormat="1" applyFont="1" applyFill="1" applyBorder="1" applyAlignment="1">
      <alignment horizontal="center" vertical="center"/>
    </xf>
    <xf numFmtId="21" fontId="18" fillId="24" borderId="13" xfId="0" applyNumberFormat="1" applyFont="1" applyFill="1" applyBorder="1" applyAlignment="1">
      <alignment horizontal="center" vertical="center"/>
    </xf>
    <xf numFmtId="176" fontId="16" fillId="2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176" fontId="16" fillId="25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21" fontId="21" fillId="24" borderId="0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1924050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95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33"/>
  <sheetViews>
    <sheetView tabSelected="1" zoomScalePageLayoutView="0" workbookViewId="0" topLeftCell="A1">
      <selection activeCell="C58" sqref="C58"/>
    </sheetView>
  </sheetViews>
  <sheetFormatPr defaultColWidth="10.75390625" defaultRowHeight="12.75"/>
  <cols>
    <col min="1" max="1" width="12.375" style="89" customWidth="1"/>
    <col min="2" max="2" width="28.25390625" style="4" customWidth="1"/>
    <col min="3" max="3" width="13.75390625" style="4" customWidth="1"/>
    <col min="4" max="4" width="18.375" style="5" hidden="1" customWidth="1"/>
    <col min="5" max="5" width="17.375" style="5" hidden="1" customWidth="1"/>
    <col min="6" max="6" width="16.75390625" style="5" hidden="1" customWidth="1"/>
    <col min="7" max="7" width="15.625" style="5" hidden="1" customWidth="1"/>
    <col min="8" max="8" width="8.75390625" style="5" customWidth="1"/>
    <col min="9" max="12" width="10.00390625" style="5" customWidth="1"/>
    <col min="13" max="15" width="10.625" style="5" customWidth="1"/>
    <col min="16" max="16" width="10.625" style="11" customWidth="1"/>
    <col min="17" max="245" width="10.75390625" style="12" customWidth="1"/>
    <col min="246" max="16384" width="10.75390625" style="2" customWidth="1"/>
  </cols>
  <sheetData>
    <row r="1" spans="2:16" ht="27.75" customHeight="1">
      <c r="B1" s="61"/>
      <c r="C1" s="61"/>
      <c r="D1" s="119" t="s">
        <v>136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</row>
    <row r="2" spans="1:16" ht="27">
      <c r="A2" s="90"/>
      <c r="B2" s="61"/>
      <c r="C2" s="61"/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</row>
    <row r="3" spans="1:245" s="9" customFormat="1" ht="9" customHeight="1">
      <c r="A3" s="91"/>
      <c r="B3" s="62"/>
      <c r="C3" s="62"/>
      <c r="D3" s="69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70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</row>
    <row r="4" spans="1:16" ht="12.75">
      <c r="A4" s="92"/>
      <c r="B4" s="64"/>
      <c r="C4" s="64"/>
      <c r="D4" s="71"/>
      <c r="E4" s="65"/>
      <c r="F4" s="65"/>
      <c r="G4" s="65"/>
      <c r="H4" s="65"/>
      <c r="I4" s="65"/>
      <c r="J4" s="65"/>
      <c r="K4" s="65"/>
      <c r="L4" s="65"/>
      <c r="M4" s="117" t="s">
        <v>163</v>
      </c>
      <c r="N4" s="117"/>
      <c r="O4" s="117"/>
      <c r="P4" s="118"/>
    </row>
    <row r="5" spans="1:245" s="1" customFormat="1" ht="12.75">
      <c r="A5" s="93" t="s">
        <v>158</v>
      </c>
      <c r="B5" s="107" t="s">
        <v>75</v>
      </c>
      <c r="C5" s="107"/>
      <c r="D5" s="66" t="s">
        <v>76</v>
      </c>
      <c r="E5" s="66" t="s">
        <v>167</v>
      </c>
      <c r="F5" s="66" t="s">
        <v>155</v>
      </c>
      <c r="G5" s="66" t="s">
        <v>66</v>
      </c>
      <c r="H5" s="66" t="s">
        <v>67</v>
      </c>
      <c r="I5" s="66" t="s">
        <v>68</v>
      </c>
      <c r="J5" s="66" t="s">
        <v>70</v>
      </c>
      <c r="K5" s="66" t="s">
        <v>72</v>
      </c>
      <c r="L5" s="66" t="s">
        <v>71</v>
      </c>
      <c r="M5" s="66" t="s">
        <v>94</v>
      </c>
      <c r="N5" s="66" t="s">
        <v>69</v>
      </c>
      <c r="O5" s="66" t="s">
        <v>168</v>
      </c>
      <c r="P5" s="66" t="s">
        <v>161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</row>
    <row r="6" spans="1:245" s="1" customFormat="1" ht="12.75">
      <c r="A6" s="94"/>
      <c r="B6" s="108"/>
      <c r="C6" s="10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</row>
    <row r="7" spans="1:245" s="1" customFormat="1" ht="12.75">
      <c r="A7" s="95"/>
      <c r="B7" s="109" t="s">
        <v>169</v>
      </c>
      <c r="C7" s="109" t="s">
        <v>97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16" ht="12.75">
      <c r="A8" s="115">
        <v>2</v>
      </c>
      <c r="B8" s="100" t="s">
        <v>30</v>
      </c>
      <c r="C8" s="111" t="s">
        <v>57</v>
      </c>
      <c r="D8" s="110"/>
      <c r="H8" s="5">
        <v>0</v>
      </c>
      <c r="I8" s="5">
        <v>0.05743055555555556</v>
      </c>
      <c r="J8" s="5">
        <v>0.10694444444444444</v>
      </c>
      <c r="M8" s="5">
        <f aca="true" t="shared" si="0" ref="M8:P9">I8-H8</f>
        <v>0.05743055555555556</v>
      </c>
      <c r="N8" s="116">
        <f t="shared" si="0"/>
        <v>0.04951388888888888</v>
      </c>
      <c r="P8" s="5"/>
    </row>
    <row r="9" spans="1:16" ht="12.75">
      <c r="A9" s="114">
        <v>3</v>
      </c>
      <c r="B9" s="100" t="s">
        <v>145</v>
      </c>
      <c r="C9" s="111" t="s">
        <v>57</v>
      </c>
      <c r="D9" s="110"/>
      <c r="H9" s="5">
        <v>0</v>
      </c>
      <c r="I9" s="5">
        <v>0.05853009259259259</v>
      </c>
      <c r="J9" s="5">
        <v>0.11076388888888888</v>
      </c>
      <c r="K9" s="5">
        <v>0.18019675925925926</v>
      </c>
      <c r="L9" s="5">
        <v>0.1932060185185185</v>
      </c>
      <c r="M9" s="5">
        <f t="shared" si="0"/>
        <v>0.05853009259259259</v>
      </c>
      <c r="N9" s="5">
        <f t="shared" si="0"/>
        <v>0.05223379629629629</v>
      </c>
      <c r="O9" s="5">
        <f t="shared" si="0"/>
        <v>0.06943287037037038</v>
      </c>
      <c r="P9" s="5">
        <f t="shared" si="0"/>
        <v>0.013009259259259248</v>
      </c>
    </row>
    <row r="10" spans="1:16" ht="12.75">
      <c r="A10" s="114">
        <v>4</v>
      </c>
      <c r="B10" s="100" t="s">
        <v>148</v>
      </c>
      <c r="C10" s="111" t="s">
        <v>57</v>
      </c>
      <c r="D10" s="110"/>
      <c r="H10" s="5">
        <v>0</v>
      </c>
      <c r="I10" s="5">
        <v>0.053217592592592594</v>
      </c>
      <c r="J10" s="5">
        <v>0.10607638888888889</v>
      </c>
      <c r="K10" s="5">
        <v>0.17535879629629628</v>
      </c>
      <c r="L10" s="5">
        <v>0.1885416666666667</v>
      </c>
      <c r="M10" s="5">
        <f aca="true" t="shared" si="1" ref="M10:M15">I10-H10</f>
        <v>0.053217592592592594</v>
      </c>
      <c r="N10" s="5">
        <f aca="true" t="shared" si="2" ref="N10:N15">J10-I10</f>
        <v>0.05285879629629629</v>
      </c>
      <c r="O10" s="5">
        <f aca="true" t="shared" si="3" ref="O10:O15">K10-J10</f>
        <v>0.06928240740740739</v>
      </c>
      <c r="P10" s="5">
        <f aca="true" t="shared" si="4" ref="P10:P15">L10-K10</f>
        <v>0.013182870370370414</v>
      </c>
    </row>
    <row r="11" spans="1:16" ht="12.75">
      <c r="A11" s="114">
        <v>5</v>
      </c>
      <c r="B11" s="100" t="s">
        <v>152</v>
      </c>
      <c r="C11" s="99" t="s">
        <v>77</v>
      </c>
      <c r="D11" s="110"/>
      <c r="H11" s="5">
        <v>0</v>
      </c>
      <c r="I11" s="5">
        <v>0.0697337962962963</v>
      </c>
      <c r="J11" s="5">
        <v>0.1345486111111111</v>
      </c>
      <c r="K11" s="5">
        <v>0.225</v>
      </c>
      <c r="L11" s="5">
        <v>0.2426273148148148</v>
      </c>
      <c r="M11" s="5">
        <f t="shared" si="1"/>
        <v>0.0697337962962963</v>
      </c>
      <c r="N11" s="5">
        <f t="shared" si="2"/>
        <v>0.06481481481481481</v>
      </c>
      <c r="O11" s="5">
        <f t="shared" si="3"/>
        <v>0.0904513888888889</v>
      </c>
      <c r="P11" s="5">
        <f t="shared" si="4"/>
        <v>0.017627314814814804</v>
      </c>
    </row>
    <row r="12" spans="1:16" ht="12.75">
      <c r="A12" s="114">
        <v>6</v>
      </c>
      <c r="B12" s="100" t="s">
        <v>80</v>
      </c>
      <c r="C12" s="111" t="s">
        <v>57</v>
      </c>
      <c r="D12" s="110"/>
      <c r="H12" s="5">
        <v>0</v>
      </c>
      <c r="I12" s="5">
        <v>0.059155092592592586</v>
      </c>
      <c r="J12" s="5">
        <v>0.10922453703703704</v>
      </c>
      <c r="K12" s="5">
        <v>0.1903125</v>
      </c>
      <c r="L12" s="5">
        <v>0.20497685185185185</v>
      </c>
      <c r="M12" s="5">
        <f t="shared" si="1"/>
        <v>0.059155092592592586</v>
      </c>
      <c r="N12" s="5">
        <f t="shared" si="2"/>
        <v>0.05006944444444445</v>
      </c>
      <c r="O12" s="5">
        <f t="shared" si="3"/>
        <v>0.08108796296296296</v>
      </c>
      <c r="P12" s="5">
        <f t="shared" si="4"/>
        <v>0.014664351851851859</v>
      </c>
    </row>
    <row r="13" spans="1:16" ht="12.75">
      <c r="A13" s="114">
        <v>7</v>
      </c>
      <c r="B13" s="100" t="s">
        <v>86</v>
      </c>
      <c r="C13" s="99" t="s">
        <v>135</v>
      </c>
      <c r="D13" s="110"/>
      <c r="H13" s="5">
        <v>0</v>
      </c>
      <c r="I13" s="5">
        <v>0.0688425925925926</v>
      </c>
      <c r="J13" s="5">
        <v>0.14461805555555554</v>
      </c>
      <c r="M13" s="5">
        <f t="shared" si="1"/>
        <v>0.0688425925925926</v>
      </c>
      <c r="N13" s="5">
        <f t="shared" si="2"/>
        <v>0.07577546296296295</v>
      </c>
      <c r="P13" s="5"/>
    </row>
    <row r="14" spans="1:16" ht="12.75">
      <c r="A14" s="114">
        <v>8</v>
      </c>
      <c r="B14" s="100" t="s">
        <v>33</v>
      </c>
      <c r="C14" s="111" t="s">
        <v>57</v>
      </c>
      <c r="D14" s="110"/>
      <c r="H14" s="5">
        <v>0</v>
      </c>
      <c r="I14" s="5">
        <v>0.05133101851851852</v>
      </c>
      <c r="J14" s="5">
        <v>0.11973379629629628</v>
      </c>
      <c r="K14" s="5">
        <v>0.19185185185185186</v>
      </c>
      <c r="L14" s="5">
        <v>0.20376157407407405</v>
      </c>
      <c r="M14" s="5">
        <f t="shared" si="1"/>
        <v>0.05133101851851852</v>
      </c>
      <c r="N14" s="5">
        <f t="shared" si="2"/>
        <v>0.06840277777777776</v>
      </c>
      <c r="O14" s="5">
        <f t="shared" si="3"/>
        <v>0.07211805555555557</v>
      </c>
      <c r="P14" s="5">
        <f t="shared" si="4"/>
        <v>0.011909722222222197</v>
      </c>
    </row>
    <row r="15" spans="1:16" ht="12.75">
      <c r="A15" s="96">
        <v>51</v>
      </c>
      <c r="B15" s="100" t="s">
        <v>59</v>
      </c>
      <c r="C15" s="104" t="s">
        <v>57</v>
      </c>
      <c r="D15" s="110"/>
      <c r="H15" s="5">
        <v>0</v>
      </c>
      <c r="I15" s="5">
        <v>0.06219907407407407</v>
      </c>
      <c r="J15" s="5">
        <v>0.1482638888888889</v>
      </c>
      <c r="K15" s="5">
        <v>0.23876157407407406</v>
      </c>
      <c r="L15" s="5">
        <v>0.2533680555555556</v>
      </c>
      <c r="M15" s="5">
        <f t="shared" si="1"/>
        <v>0.06219907407407407</v>
      </c>
      <c r="N15" s="5">
        <f t="shared" si="2"/>
        <v>0.08606481481481482</v>
      </c>
      <c r="O15" s="5">
        <f t="shared" si="3"/>
        <v>0.09049768518518517</v>
      </c>
      <c r="P15" s="5">
        <f t="shared" si="4"/>
        <v>0.014606481481481526</v>
      </c>
    </row>
    <row r="16" spans="1:16" ht="12.75">
      <c r="A16" s="96"/>
      <c r="B16" s="100"/>
      <c r="C16" s="99"/>
      <c r="D16" s="110"/>
      <c r="P16" s="5"/>
    </row>
    <row r="17" spans="1:16" ht="12.75">
      <c r="A17" s="97"/>
      <c r="B17" s="109" t="s">
        <v>171</v>
      </c>
      <c r="C17" s="109" t="s">
        <v>97</v>
      </c>
      <c r="D17" s="68"/>
      <c r="E17" s="68"/>
      <c r="F17" s="68"/>
      <c r="G17" s="68"/>
      <c r="H17" s="68"/>
      <c r="I17" s="68"/>
      <c r="J17" s="68"/>
      <c r="K17" s="68"/>
      <c r="L17" s="68"/>
      <c r="M17" s="67"/>
      <c r="N17" s="68"/>
      <c r="O17" s="68"/>
      <c r="P17" s="68"/>
    </row>
    <row r="18" spans="1:16" ht="12.75">
      <c r="A18" s="114">
        <v>10</v>
      </c>
      <c r="B18" s="101" t="s">
        <v>5</v>
      </c>
      <c r="C18" s="99" t="s">
        <v>6</v>
      </c>
      <c r="D18" s="3"/>
      <c r="H18" s="5">
        <v>0</v>
      </c>
      <c r="I18" s="5">
        <v>0.05512731481481481</v>
      </c>
      <c r="J18" s="5">
        <v>0.10891203703703704</v>
      </c>
      <c r="K18" s="5">
        <v>0.19217592592592592</v>
      </c>
      <c r="L18" s="5">
        <v>0.2059375</v>
      </c>
      <c r="M18" s="5">
        <f aca="true" t="shared" si="5" ref="M18:M26">I18-H18</f>
        <v>0.05512731481481481</v>
      </c>
      <c r="N18" s="116">
        <f aca="true" t="shared" si="6" ref="N18:N26">J18-I18</f>
        <v>0.053784722222222234</v>
      </c>
      <c r="O18" s="5">
        <f aca="true" t="shared" si="7" ref="O18:O26">K18-J18</f>
        <v>0.08326388888888887</v>
      </c>
      <c r="P18" s="5">
        <f aca="true" t="shared" si="8" ref="P18:P26">L18-K18</f>
        <v>0.013761574074074079</v>
      </c>
    </row>
    <row r="19" spans="1:16" ht="12.75">
      <c r="A19" s="114">
        <v>12</v>
      </c>
      <c r="B19" s="101" t="s">
        <v>109</v>
      </c>
      <c r="C19" s="99" t="s">
        <v>6</v>
      </c>
      <c r="D19" s="3"/>
      <c r="H19" s="5">
        <v>0</v>
      </c>
      <c r="I19" s="5">
        <v>0.07736111111111112</v>
      </c>
      <c r="J19" s="5">
        <v>0.14189814814814813</v>
      </c>
      <c r="K19" s="5">
        <v>0.22618055555555558</v>
      </c>
      <c r="L19" s="5">
        <v>0.2523958333333333</v>
      </c>
      <c r="M19" s="5">
        <f t="shared" si="5"/>
        <v>0.07736111111111112</v>
      </c>
      <c r="N19" s="116">
        <f t="shared" si="6"/>
        <v>0.06453703703703702</v>
      </c>
      <c r="O19" s="5">
        <f t="shared" si="7"/>
        <v>0.08428240740740744</v>
      </c>
      <c r="P19" s="5">
        <f t="shared" si="8"/>
        <v>0.02621527777777774</v>
      </c>
    </row>
    <row r="20" spans="1:16" ht="12.75">
      <c r="A20" s="114">
        <v>14</v>
      </c>
      <c r="B20" s="102" t="s">
        <v>110</v>
      </c>
      <c r="C20" s="99" t="s">
        <v>111</v>
      </c>
      <c r="D20" s="3"/>
      <c r="H20" s="5">
        <v>0</v>
      </c>
      <c r="I20" s="5">
        <v>0.052569444444444446</v>
      </c>
      <c r="J20" s="5">
        <v>0.10237268518518518</v>
      </c>
      <c r="K20" s="5">
        <v>0.17021990740740742</v>
      </c>
      <c r="L20" s="5">
        <v>0.18460648148148148</v>
      </c>
      <c r="M20" s="5">
        <f t="shared" si="5"/>
        <v>0.052569444444444446</v>
      </c>
      <c r="N20" s="116">
        <f t="shared" si="6"/>
        <v>0.04980324074074073</v>
      </c>
      <c r="O20" s="5">
        <f t="shared" si="7"/>
        <v>0.06784722222222224</v>
      </c>
      <c r="P20" s="5">
        <f t="shared" si="8"/>
        <v>0.014386574074074066</v>
      </c>
    </row>
    <row r="21" spans="1:16" ht="12.75">
      <c r="A21" s="114">
        <v>17</v>
      </c>
      <c r="B21" s="99" t="s">
        <v>16</v>
      </c>
      <c r="C21" s="99" t="s">
        <v>135</v>
      </c>
      <c r="D21" s="3"/>
      <c r="H21" s="5">
        <v>0</v>
      </c>
      <c r="I21" s="5">
        <v>0.05494212962962963</v>
      </c>
      <c r="J21" s="5">
        <v>0.1095486111111111</v>
      </c>
      <c r="K21" s="5">
        <v>0.1801273148148148</v>
      </c>
      <c r="L21" s="5">
        <v>0.19332175925925923</v>
      </c>
      <c r="M21" s="5">
        <f t="shared" si="5"/>
        <v>0.05494212962962963</v>
      </c>
      <c r="N21" s="116">
        <f t="shared" si="6"/>
        <v>0.054606481481481464</v>
      </c>
      <c r="O21" s="5">
        <f t="shared" si="7"/>
        <v>0.07057870370370371</v>
      </c>
      <c r="P21" s="5">
        <f t="shared" si="8"/>
        <v>0.013194444444444425</v>
      </c>
    </row>
    <row r="22" spans="1:16" ht="12.75">
      <c r="A22" s="114">
        <v>18</v>
      </c>
      <c r="B22" s="99" t="s">
        <v>32</v>
      </c>
      <c r="C22" s="99" t="s">
        <v>6</v>
      </c>
      <c r="D22" s="3"/>
      <c r="H22" s="5">
        <v>0</v>
      </c>
      <c r="I22" s="116">
        <v>0.04649305555555555</v>
      </c>
      <c r="J22" s="5">
        <v>0.09965277777777777</v>
      </c>
      <c r="K22" s="5">
        <v>0.1763310185185185</v>
      </c>
      <c r="L22" s="5">
        <v>0.19065972222222224</v>
      </c>
      <c r="M22" s="5">
        <f t="shared" si="5"/>
        <v>0.04649305555555555</v>
      </c>
      <c r="N22" s="116">
        <f t="shared" si="6"/>
        <v>0.05315972222222222</v>
      </c>
      <c r="O22" s="5">
        <f t="shared" si="7"/>
        <v>0.07667824074074074</v>
      </c>
      <c r="P22" s="5">
        <f t="shared" si="8"/>
        <v>0.014328703703703732</v>
      </c>
    </row>
    <row r="23" spans="1:16" ht="12.75">
      <c r="A23" s="114">
        <v>19</v>
      </c>
      <c r="B23" s="99" t="s">
        <v>132</v>
      </c>
      <c r="C23" s="99" t="s">
        <v>135</v>
      </c>
      <c r="D23" s="3"/>
      <c r="H23" s="5">
        <v>0</v>
      </c>
      <c r="I23" s="5">
        <v>0.05496527777777777</v>
      </c>
      <c r="J23" s="5">
        <v>0.10804398148148148</v>
      </c>
      <c r="K23" s="5">
        <v>0.2010185185185185</v>
      </c>
      <c r="L23" s="5">
        <v>0.21710648148148148</v>
      </c>
      <c r="M23" s="5">
        <f t="shared" si="5"/>
        <v>0.05496527777777777</v>
      </c>
      <c r="N23" s="116">
        <f t="shared" si="6"/>
        <v>0.053078703703703704</v>
      </c>
      <c r="O23" s="5">
        <f t="shared" si="7"/>
        <v>0.09297453703703704</v>
      </c>
      <c r="P23" s="5">
        <f t="shared" si="8"/>
        <v>0.01608796296296297</v>
      </c>
    </row>
    <row r="24" spans="1:16" ht="12.75">
      <c r="A24" s="114">
        <v>21</v>
      </c>
      <c r="B24" s="101" t="s">
        <v>144</v>
      </c>
      <c r="C24" s="99" t="s">
        <v>135</v>
      </c>
      <c r="D24" s="3"/>
      <c r="H24" s="5">
        <v>0</v>
      </c>
      <c r="I24" s="5">
        <v>0.054710648148148154</v>
      </c>
      <c r="J24" s="5">
        <v>0.10497685185185185</v>
      </c>
      <c r="K24" s="5">
        <v>0.1801736111111111</v>
      </c>
      <c r="L24" s="5">
        <v>0.19488425925925926</v>
      </c>
      <c r="M24" s="5">
        <f t="shared" si="5"/>
        <v>0.054710648148148154</v>
      </c>
      <c r="N24" s="116">
        <f t="shared" si="6"/>
        <v>0.050266203703703695</v>
      </c>
      <c r="O24" s="5">
        <f t="shared" si="7"/>
        <v>0.07519675925925925</v>
      </c>
      <c r="P24" s="5">
        <f t="shared" si="8"/>
        <v>0.014710648148148153</v>
      </c>
    </row>
    <row r="25" spans="1:16" ht="12.75">
      <c r="A25" s="114">
        <v>23</v>
      </c>
      <c r="B25" s="101" t="s">
        <v>133</v>
      </c>
      <c r="C25" s="111" t="s">
        <v>57</v>
      </c>
      <c r="D25" s="3"/>
      <c r="H25" s="5">
        <v>0</v>
      </c>
      <c r="I25" s="5">
        <v>0.05585648148148148</v>
      </c>
      <c r="J25" s="5">
        <v>0.1318287037037037</v>
      </c>
      <c r="K25" s="5">
        <v>0.21731481481481482</v>
      </c>
      <c r="L25" s="5">
        <v>0.23229166666666667</v>
      </c>
      <c r="M25" s="5">
        <f t="shared" si="5"/>
        <v>0.05585648148148148</v>
      </c>
      <c r="N25" s="116">
        <f t="shared" si="6"/>
        <v>0.07597222222222222</v>
      </c>
      <c r="O25" s="5">
        <f t="shared" si="7"/>
        <v>0.08548611111111112</v>
      </c>
      <c r="P25" s="5">
        <f t="shared" si="8"/>
        <v>0.014976851851851852</v>
      </c>
    </row>
    <row r="26" spans="1:16" ht="12.75">
      <c r="A26" s="114">
        <v>25</v>
      </c>
      <c r="B26" s="99" t="s">
        <v>149</v>
      </c>
      <c r="C26" s="99" t="s">
        <v>150</v>
      </c>
      <c r="D26" s="3"/>
      <c r="H26" s="5">
        <v>0</v>
      </c>
      <c r="I26" s="5">
        <v>0.06219907407407407</v>
      </c>
      <c r="J26" s="5">
        <v>0.11471064814814814</v>
      </c>
      <c r="K26" s="5">
        <v>0.19490740740740742</v>
      </c>
      <c r="L26" s="5">
        <v>0.21211805555555555</v>
      </c>
      <c r="M26" s="5">
        <f t="shared" si="5"/>
        <v>0.06219907407407407</v>
      </c>
      <c r="N26" s="116">
        <f t="shared" si="6"/>
        <v>0.05251157407407407</v>
      </c>
      <c r="O26" s="5">
        <f t="shared" si="7"/>
        <v>0.08019675925925927</v>
      </c>
      <c r="P26" s="5">
        <f t="shared" si="8"/>
        <v>0.017210648148148128</v>
      </c>
    </row>
    <row r="27" spans="1:16" ht="12.75">
      <c r="A27" s="114">
        <v>26</v>
      </c>
      <c r="B27" s="99" t="s">
        <v>151</v>
      </c>
      <c r="C27" s="111" t="s">
        <v>57</v>
      </c>
      <c r="D27" s="3"/>
      <c r="H27" s="5">
        <v>0</v>
      </c>
      <c r="I27" s="5">
        <v>0.04769675925925926</v>
      </c>
      <c r="J27" s="5">
        <v>0.09565972222222223</v>
      </c>
      <c r="K27" s="5">
        <v>0.15541666666666668</v>
      </c>
      <c r="L27" s="5">
        <v>0.1689236111111111</v>
      </c>
      <c r="M27" s="5">
        <f>I27-H27</f>
        <v>0.04769675925925926</v>
      </c>
      <c r="N27" s="116">
        <f>J27-I27</f>
        <v>0.04796296296296297</v>
      </c>
      <c r="O27" s="5">
        <f>K27-J27</f>
        <v>0.059756944444444446</v>
      </c>
      <c r="P27" s="5">
        <f>L27-K27</f>
        <v>0.013506944444444419</v>
      </c>
    </row>
    <row r="28" spans="1:16" ht="12.75">
      <c r="A28" s="114">
        <v>27</v>
      </c>
      <c r="B28" s="99" t="s">
        <v>78</v>
      </c>
      <c r="C28" s="99" t="s">
        <v>79</v>
      </c>
      <c r="D28" s="3"/>
      <c r="H28" s="5">
        <v>0</v>
      </c>
      <c r="I28" s="5">
        <v>0.04928240740740741</v>
      </c>
      <c r="J28" s="5">
        <v>0.09976851851851852</v>
      </c>
      <c r="K28" s="5">
        <v>0.16987268518518517</v>
      </c>
      <c r="L28" s="5">
        <v>0.18189814814814817</v>
      </c>
      <c r="M28" s="5">
        <f aca="true" t="shared" si="9" ref="M28:M33">I28-H28</f>
        <v>0.04928240740740741</v>
      </c>
      <c r="N28" s="116">
        <f aca="true" t="shared" si="10" ref="N28:N33">J28-I28</f>
        <v>0.050486111111111114</v>
      </c>
      <c r="O28" s="5">
        <f aca="true" t="shared" si="11" ref="O28:O33">K28-J28</f>
        <v>0.07010416666666665</v>
      </c>
      <c r="P28" s="5">
        <f aca="true" t="shared" si="12" ref="P28:P33">L28-K28</f>
        <v>0.012025462962963002</v>
      </c>
    </row>
    <row r="29" spans="1:16" ht="12.75">
      <c r="A29" s="114">
        <v>28</v>
      </c>
      <c r="B29" s="99" t="s">
        <v>85</v>
      </c>
      <c r="C29" s="99" t="s">
        <v>135</v>
      </c>
      <c r="D29" s="3"/>
      <c r="H29" s="5">
        <v>0</v>
      </c>
      <c r="I29" s="5">
        <v>0.049664351851851855</v>
      </c>
      <c r="J29" s="5">
        <v>0.09930555555555555</v>
      </c>
      <c r="K29" s="5">
        <v>0.16243055555555555</v>
      </c>
      <c r="L29" s="5">
        <v>0.17773148148148146</v>
      </c>
      <c r="M29" s="5">
        <f t="shared" si="9"/>
        <v>0.049664351851851855</v>
      </c>
      <c r="N29" s="116">
        <f t="shared" si="10"/>
        <v>0.049641203703703694</v>
      </c>
      <c r="O29" s="5">
        <f t="shared" si="11"/>
        <v>0.063125</v>
      </c>
      <c r="P29" s="5">
        <f t="shared" si="12"/>
        <v>0.015300925925925912</v>
      </c>
    </row>
    <row r="30" spans="1:16" ht="12.75">
      <c r="A30" s="114">
        <v>29</v>
      </c>
      <c r="B30" s="99" t="s">
        <v>0</v>
      </c>
      <c r="C30" s="99" t="s">
        <v>6</v>
      </c>
      <c r="D30" s="3"/>
      <c r="H30" s="5">
        <v>0</v>
      </c>
      <c r="I30" s="5">
        <v>0.05313657407407407</v>
      </c>
      <c r="J30" s="5">
        <v>0.10798611111111112</v>
      </c>
      <c r="K30" s="5">
        <v>0.18997685185185187</v>
      </c>
      <c r="L30" s="5">
        <v>0.20773148148148146</v>
      </c>
      <c r="M30" s="5">
        <f t="shared" si="9"/>
        <v>0.05313657407407407</v>
      </c>
      <c r="N30" s="116">
        <f t="shared" si="10"/>
        <v>0.054849537037037044</v>
      </c>
      <c r="O30" s="5">
        <f t="shared" si="11"/>
        <v>0.08199074074074075</v>
      </c>
      <c r="P30" s="5">
        <f t="shared" si="12"/>
        <v>0.017754629629629592</v>
      </c>
    </row>
    <row r="31" spans="1:16" ht="12.75">
      <c r="A31" s="114">
        <v>30</v>
      </c>
      <c r="B31" s="99" t="s">
        <v>131</v>
      </c>
      <c r="C31" s="111" t="s">
        <v>57</v>
      </c>
      <c r="D31" s="3"/>
      <c r="E31" s="4"/>
      <c r="H31" s="5">
        <v>0</v>
      </c>
      <c r="I31" s="5">
        <v>0.07619212962962964</v>
      </c>
      <c r="J31" s="5">
        <v>0.14820601851851853</v>
      </c>
      <c r="K31" s="5">
        <v>0.24802083333333333</v>
      </c>
      <c r="L31" s="5">
        <v>0.26916666666666667</v>
      </c>
      <c r="M31" s="5">
        <f t="shared" si="9"/>
        <v>0.07619212962962964</v>
      </c>
      <c r="N31" s="116">
        <f t="shared" si="10"/>
        <v>0.07201388888888889</v>
      </c>
      <c r="O31" s="5">
        <f t="shared" si="11"/>
        <v>0.0998148148148148</v>
      </c>
      <c r="P31" s="5">
        <f t="shared" si="12"/>
        <v>0.021145833333333336</v>
      </c>
    </row>
    <row r="32" spans="1:16" ht="12.75">
      <c r="A32" s="114">
        <v>31</v>
      </c>
      <c r="B32" s="99" t="s">
        <v>47</v>
      </c>
      <c r="C32" s="99" t="s">
        <v>48</v>
      </c>
      <c r="D32" s="3"/>
      <c r="E32" s="4"/>
      <c r="H32" s="5">
        <v>0</v>
      </c>
      <c r="I32" s="5">
        <v>0.06408564814814814</v>
      </c>
      <c r="J32" s="5">
        <v>0.1390625</v>
      </c>
      <c r="M32" s="5">
        <f t="shared" si="9"/>
        <v>0.06408564814814814</v>
      </c>
      <c r="N32" s="116">
        <f t="shared" si="10"/>
        <v>0.07497685185185186</v>
      </c>
      <c r="P32" s="5">
        <f t="shared" si="12"/>
        <v>0</v>
      </c>
    </row>
    <row r="33" spans="1:16" ht="12.75">
      <c r="A33" s="114">
        <v>32</v>
      </c>
      <c r="B33" s="101" t="s">
        <v>52</v>
      </c>
      <c r="C33" s="99" t="s">
        <v>135</v>
      </c>
      <c r="D33" s="3"/>
      <c r="E33" s="4"/>
      <c r="H33" s="5">
        <v>0</v>
      </c>
      <c r="I33" s="5">
        <v>0.05503472222222222</v>
      </c>
      <c r="J33" s="5">
        <v>0.11163194444444445</v>
      </c>
      <c r="K33" s="5">
        <v>0.18312499999999998</v>
      </c>
      <c r="L33" s="5">
        <v>0.19608796296296296</v>
      </c>
      <c r="M33" s="5">
        <f t="shared" si="9"/>
        <v>0.05503472222222222</v>
      </c>
      <c r="N33" s="116">
        <f t="shared" si="10"/>
        <v>0.05659722222222223</v>
      </c>
      <c r="O33" s="5">
        <f t="shared" si="11"/>
        <v>0.07149305555555553</v>
      </c>
      <c r="P33" s="5">
        <f t="shared" si="12"/>
        <v>0.012962962962962982</v>
      </c>
    </row>
    <row r="34" spans="2:16" ht="12.75">
      <c r="B34" s="99"/>
      <c r="C34" s="99"/>
      <c r="D34" s="3"/>
      <c r="E34" s="4"/>
      <c r="H34" s="5">
        <v>0</v>
      </c>
      <c r="N34" s="116"/>
      <c r="P34" s="5"/>
    </row>
    <row r="35" spans="1:16" ht="12.75">
      <c r="A35" s="97"/>
      <c r="B35" s="109" t="s">
        <v>172</v>
      </c>
      <c r="C35" s="109"/>
      <c r="D35" s="68"/>
      <c r="E35" s="68"/>
      <c r="F35" s="68"/>
      <c r="G35" s="68"/>
      <c r="H35" s="68"/>
      <c r="I35" s="68"/>
      <c r="J35" s="68"/>
      <c r="K35" s="68"/>
      <c r="L35" s="68"/>
      <c r="M35" s="67"/>
      <c r="N35" s="67"/>
      <c r="O35" s="67"/>
      <c r="P35" s="67"/>
    </row>
    <row r="36" spans="1:16" ht="12.75">
      <c r="A36" s="114">
        <v>33</v>
      </c>
      <c r="B36" s="99" t="s">
        <v>7</v>
      </c>
      <c r="C36" s="105" t="s">
        <v>12</v>
      </c>
      <c r="D36" s="112" t="s">
        <v>58</v>
      </c>
      <c r="E36" s="103" t="s">
        <v>18</v>
      </c>
      <c r="F36" s="3" t="s">
        <v>8</v>
      </c>
      <c r="G36" s="112" t="s">
        <v>58</v>
      </c>
      <c r="H36" s="5">
        <v>0</v>
      </c>
      <c r="I36" s="5">
        <v>0.0628587962962963</v>
      </c>
      <c r="J36" s="5">
        <v>0.13078703703703703</v>
      </c>
      <c r="K36" s="5">
        <v>0.21927083333333333</v>
      </c>
      <c r="M36" s="5">
        <f aca="true" t="shared" si="13" ref="M36:P40">I36-H36</f>
        <v>0.0628587962962963</v>
      </c>
      <c r="N36" s="5">
        <f t="shared" si="13"/>
        <v>0.06792824074074073</v>
      </c>
      <c r="O36" s="5">
        <f t="shared" si="13"/>
        <v>0.0884837962962963</v>
      </c>
      <c r="P36" s="5"/>
    </row>
    <row r="37" spans="1:16" ht="12.75">
      <c r="A37" s="114">
        <v>34</v>
      </c>
      <c r="B37" s="105" t="s">
        <v>11</v>
      </c>
      <c r="C37" s="4" t="s">
        <v>6</v>
      </c>
      <c r="D37" s="3" t="s">
        <v>19</v>
      </c>
      <c r="E37" s="4" t="s">
        <v>9</v>
      </c>
      <c r="F37" s="4" t="s">
        <v>10</v>
      </c>
      <c r="G37" s="3" t="s">
        <v>19</v>
      </c>
      <c r="H37" s="5">
        <v>0</v>
      </c>
      <c r="I37" s="5">
        <v>0.04806712962962963</v>
      </c>
      <c r="J37" s="5">
        <v>0.09803240740740742</v>
      </c>
      <c r="K37" s="5">
        <v>0.16050925925925927</v>
      </c>
      <c r="L37" s="5">
        <v>0.17127314814814817</v>
      </c>
      <c r="M37" s="5">
        <f t="shared" si="13"/>
        <v>0.04806712962962963</v>
      </c>
      <c r="N37" s="5">
        <f t="shared" si="13"/>
        <v>0.04996527777777778</v>
      </c>
      <c r="O37" s="5">
        <f t="shared" si="13"/>
        <v>0.06247685185185185</v>
      </c>
      <c r="P37" s="5">
        <f t="shared" si="13"/>
        <v>0.010763888888888906</v>
      </c>
    </row>
    <row r="38" spans="1:16" ht="12.75">
      <c r="A38" s="114">
        <v>35</v>
      </c>
      <c r="B38" s="105" t="s">
        <v>90</v>
      </c>
      <c r="C38" s="111" t="s">
        <v>57</v>
      </c>
      <c r="D38" s="100" t="s">
        <v>21</v>
      </c>
      <c r="E38" s="4" t="s">
        <v>22</v>
      </c>
      <c r="F38" s="4" t="s">
        <v>23</v>
      </c>
      <c r="G38" s="100" t="s">
        <v>21</v>
      </c>
      <c r="H38" s="5">
        <v>0</v>
      </c>
      <c r="I38" s="5">
        <v>0.05126157407407408</v>
      </c>
      <c r="J38" s="5">
        <v>0.10451388888888889</v>
      </c>
      <c r="K38" s="5">
        <v>0.20225694444444445</v>
      </c>
      <c r="L38" s="5">
        <v>0.2132638888888889</v>
      </c>
      <c r="M38" s="116">
        <f t="shared" si="13"/>
        <v>0.05126157407407408</v>
      </c>
      <c r="N38" s="5">
        <f t="shared" si="13"/>
        <v>0.053252314814814815</v>
      </c>
      <c r="O38" s="5">
        <f t="shared" si="13"/>
        <v>0.09774305555555556</v>
      </c>
      <c r="P38" s="5">
        <f t="shared" si="13"/>
        <v>0.011006944444444444</v>
      </c>
    </row>
    <row r="39" spans="1:16" ht="12.75">
      <c r="A39" s="114">
        <v>36</v>
      </c>
      <c r="B39" s="105" t="s">
        <v>20</v>
      </c>
      <c r="C39" s="111" t="s">
        <v>57</v>
      </c>
      <c r="D39" s="100" t="s">
        <v>25</v>
      </c>
      <c r="E39" s="4" t="s">
        <v>24</v>
      </c>
      <c r="F39" s="4" t="s">
        <v>143</v>
      </c>
      <c r="G39" s="100" t="s">
        <v>25</v>
      </c>
      <c r="H39" s="5">
        <v>0</v>
      </c>
      <c r="I39" s="5">
        <v>0.043472222222222225</v>
      </c>
      <c r="J39" s="5">
        <v>0.09166666666666667</v>
      </c>
      <c r="K39" s="5">
        <v>0.16068287037037035</v>
      </c>
      <c r="L39" s="5">
        <v>0.1701736111111111</v>
      </c>
      <c r="M39" s="5">
        <f t="shared" si="13"/>
        <v>0.043472222222222225</v>
      </c>
      <c r="N39" s="5">
        <f t="shared" si="13"/>
        <v>0.04819444444444445</v>
      </c>
      <c r="O39" s="5">
        <f t="shared" si="13"/>
        <v>0.06901620370370368</v>
      </c>
      <c r="P39" s="5">
        <f t="shared" si="13"/>
        <v>0.009490740740740744</v>
      </c>
    </row>
    <row r="40" spans="1:16" ht="12.75">
      <c r="A40" s="114">
        <v>37</v>
      </c>
      <c r="B40" s="105" t="s">
        <v>146</v>
      </c>
      <c r="C40" s="111" t="s">
        <v>57</v>
      </c>
      <c r="D40" s="100" t="s">
        <v>81</v>
      </c>
      <c r="E40" s="4" t="s">
        <v>147</v>
      </c>
      <c r="F40" s="100" t="s">
        <v>142</v>
      </c>
      <c r="G40" s="100" t="s">
        <v>81</v>
      </c>
      <c r="H40" s="5">
        <v>0</v>
      </c>
      <c r="I40" s="5">
        <v>0.07219907407407407</v>
      </c>
      <c r="J40" s="5">
        <v>0.12349537037037038</v>
      </c>
      <c r="M40" s="5">
        <f t="shared" si="13"/>
        <v>0.07219907407407407</v>
      </c>
      <c r="N40" s="5">
        <f t="shared" si="13"/>
        <v>0.05129629629629631</v>
      </c>
      <c r="P40" s="5"/>
    </row>
    <row r="41" spans="1:16" ht="12.75">
      <c r="A41" s="114">
        <v>38</v>
      </c>
      <c r="B41" s="105" t="s">
        <v>82</v>
      </c>
      <c r="C41" s="111" t="s">
        <v>57</v>
      </c>
      <c r="D41" s="3" t="s">
        <v>84</v>
      </c>
      <c r="E41" s="4" t="s">
        <v>137</v>
      </c>
      <c r="F41" s="4" t="s">
        <v>83</v>
      </c>
      <c r="G41" s="3" t="s">
        <v>84</v>
      </c>
      <c r="H41" s="5">
        <v>0</v>
      </c>
      <c r="I41" s="5">
        <v>0.053298611111111116</v>
      </c>
      <c r="J41" s="5">
        <v>0.10787037037037038</v>
      </c>
      <c r="K41" s="5">
        <v>0.18280092592592592</v>
      </c>
      <c r="L41" s="5">
        <v>0.19703703703703704</v>
      </c>
      <c r="M41" s="5">
        <f aca="true" t="shared" si="14" ref="M41:P42">I41-H41</f>
        <v>0.053298611111111116</v>
      </c>
      <c r="N41" s="5">
        <f t="shared" si="14"/>
        <v>0.054571759259259264</v>
      </c>
      <c r="O41" s="5">
        <f t="shared" si="14"/>
        <v>0.07493055555555554</v>
      </c>
      <c r="P41" s="5">
        <f t="shared" si="14"/>
        <v>0.014236111111111116</v>
      </c>
    </row>
    <row r="42" spans="1:16" ht="12.75">
      <c r="A42" s="114">
        <v>40</v>
      </c>
      <c r="B42" s="105" t="s">
        <v>89</v>
      </c>
      <c r="C42" s="111" t="s">
        <v>57</v>
      </c>
      <c r="D42" s="100" t="s">
        <v>115</v>
      </c>
      <c r="E42" s="4" t="s">
        <v>91</v>
      </c>
      <c r="F42" s="4" t="s">
        <v>116</v>
      </c>
      <c r="G42" s="100" t="s">
        <v>115</v>
      </c>
      <c r="H42" s="5">
        <v>0</v>
      </c>
      <c r="I42" s="5">
        <v>0.0681712962962963</v>
      </c>
      <c r="J42" s="5">
        <v>0.1361111111111111</v>
      </c>
      <c r="K42" s="5">
        <v>0.22627314814814814</v>
      </c>
      <c r="L42" s="5">
        <v>0.24949074074074074</v>
      </c>
      <c r="M42" s="5">
        <f t="shared" si="14"/>
        <v>0.0681712962962963</v>
      </c>
      <c r="N42" s="5">
        <f t="shared" si="14"/>
        <v>0.0679398148148148</v>
      </c>
      <c r="O42" s="5">
        <f t="shared" si="14"/>
        <v>0.09016203703703704</v>
      </c>
      <c r="P42" s="5">
        <f t="shared" si="14"/>
        <v>0.023217592592592595</v>
      </c>
    </row>
    <row r="43" spans="1:16" ht="12.75">
      <c r="A43" s="114">
        <v>42</v>
      </c>
      <c r="B43" s="105" t="s">
        <v>45</v>
      </c>
      <c r="C43" s="111" t="s">
        <v>57</v>
      </c>
      <c r="D43" s="100" t="s">
        <v>138</v>
      </c>
      <c r="E43" s="100" t="s">
        <v>139</v>
      </c>
      <c r="F43" s="4" t="s">
        <v>141</v>
      </c>
      <c r="G43" s="100" t="s">
        <v>139</v>
      </c>
      <c r="H43" s="5">
        <v>0</v>
      </c>
      <c r="I43" s="5">
        <v>0.04579861111111111</v>
      </c>
      <c r="J43" s="5">
        <v>0.09745370370370371</v>
      </c>
      <c r="K43" s="5">
        <v>0.16667824074074075</v>
      </c>
      <c r="L43" s="5">
        <v>0.18052083333333332</v>
      </c>
      <c r="M43" s="116">
        <f aca="true" t="shared" si="15" ref="M43:P45">I43-H43</f>
        <v>0.04579861111111111</v>
      </c>
      <c r="N43" s="5">
        <f t="shared" si="15"/>
        <v>0.0516550925925926</v>
      </c>
      <c r="O43" s="5">
        <f t="shared" si="15"/>
        <v>0.06922453703703704</v>
      </c>
      <c r="P43" s="5">
        <f t="shared" si="15"/>
        <v>0.013842592592592573</v>
      </c>
    </row>
    <row r="44" spans="1:16" s="12" customFormat="1" ht="12.75">
      <c r="A44" s="114">
        <v>44</v>
      </c>
      <c r="B44" s="105" t="s">
        <v>42</v>
      </c>
      <c r="C44" s="111" t="s">
        <v>57</v>
      </c>
      <c r="D44" s="106" t="s">
        <v>43</v>
      </c>
      <c r="E44" s="105" t="s">
        <v>44</v>
      </c>
      <c r="F44" s="105" t="s">
        <v>44</v>
      </c>
      <c r="G44" s="106" t="s">
        <v>43</v>
      </c>
      <c r="H44" s="5">
        <v>0</v>
      </c>
      <c r="I44" s="5">
        <v>0.05165509259259259</v>
      </c>
      <c r="J44" s="5">
        <v>0.1171875</v>
      </c>
      <c r="K44" s="5">
        <v>0.21920138888888888</v>
      </c>
      <c r="L44" s="5">
        <v>0.23972222222222225</v>
      </c>
      <c r="M44" s="5">
        <f t="shared" si="15"/>
        <v>0.05165509259259259</v>
      </c>
      <c r="N44" s="5">
        <f t="shared" si="15"/>
        <v>0.0655324074074074</v>
      </c>
      <c r="O44" s="5">
        <f t="shared" si="15"/>
        <v>0.10201388888888888</v>
      </c>
      <c r="P44" s="5">
        <f t="shared" si="15"/>
        <v>0.020520833333333377</v>
      </c>
    </row>
    <row r="45" spans="1:16" s="12" customFormat="1" ht="12.75">
      <c r="A45" s="114">
        <v>45</v>
      </c>
      <c r="B45" s="105" t="s">
        <v>108</v>
      </c>
      <c r="C45" s="111" t="s">
        <v>57</v>
      </c>
      <c r="D45" s="106" t="s">
        <v>49</v>
      </c>
      <c r="E45" s="105" t="s">
        <v>50</v>
      </c>
      <c r="F45" s="105" t="s">
        <v>124</v>
      </c>
      <c r="G45" s="106" t="s">
        <v>49</v>
      </c>
      <c r="H45" s="5">
        <v>0</v>
      </c>
      <c r="I45" s="5">
        <v>0.04131944444444444</v>
      </c>
      <c r="J45" s="5">
        <v>0.08467592592592593</v>
      </c>
      <c r="K45" s="5">
        <v>0.1531712962962963</v>
      </c>
      <c r="L45" s="5">
        <v>0.16171296296296298</v>
      </c>
      <c r="M45" s="116">
        <f t="shared" si="15"/>
        <v>0.04131944444444444</v>
      </c>
      <c r="N45" s="116">
        <f t="shared" si="15"/>
        <v>0.04335648148148149</v>
      </c>
      <c r="O45" s="5">
        <f t="shared" si="15"/>
        <v>0.06849537037037037</v>
      </c>
      <c r="P45" s="5">
        <f t="shared" si="15"/>
        <v>0.00854166666666667</v>
      </c>
    </row>
    <row r="46" spans="1:16" s="12" customFormat="1" ht="12.75">
      <c r="A46" s="114">
        <v>46</v>
      </c>
      <c r="B46" s="105" t="s">
        <v>118</v>
      </c>
      <c r="C46" s="4" t="s">
        <v>120</v>
      </c>
      <c r="D46" s="103" t="s">
        <v>114</v>
      </c>
      <c r="E46" s="103" t="s">
        <v>114</v>
      </c>
      <c r="F46" s="105" t="s">
        <v>51</v>
      </c>
      <c r="G46" s="103" t="s">
        <v>114</v>
      </c>
      <c r="H46" s="5">
        <v>0</v>
      </c>
      <c r="I46" s="5">
        <v>0.08145833333333334</v>
      </c>
      <c r="J46" s="5">
        <v>0.15972222222222224</v>
      </c>
      <c r="K46" s="5">
        <v>0.23159722222222223</v>
      </c>
      <c r="L46" s="5"/>
      <c r="M46" s="5">
        <f aca="true" t="shared" si="16" ref="M46:P49">I46-H46</f>
        <v>0.08145833333333334</v>
      </c>
      <c r="N46" s="5">
        <f t="shared" si="16"/>
        <v>0.0782638888888889</v>
      </c>
      <c r="O46" s="5">
        <f t="shared" si="16"/>
        <v>0.071875</v>
      </c>
      <c r="P46" s="5"/>
    </row>
    <row r="47" spans="1:16" s="12" customFormat="1" ht="12.75">
      <c r="A47" s="114">
        <v>48</v>
      </c>
      <c r="B47" s="105" t="s">
        <v>119</v>
      </c>
      <c r="C47" s="111" t="s">
        <v>57</v>
      </c>
      <c r="D47" s="106" t="s">
        <v>117</v>
      </c>
      <c r="E47" s="105" t="s">
        <v>112</v>
      </c>
      <c r="F47" s="105" t="s">
        <v>112</v>
      </c>
      <c r="G47" s="106" t="s">
        <v>117</v>
      </c>
      <c r="H47" s="5">
        <v>0</v>
      </c>
      <c r="I47" s="5">
        <v>0.07099537037037036</v>
      </c>
      <c r="J47" s="5">
        <v>0.1394675925925926</v>
      </c>
      <c r="K47" s="5">
        <v>0.23265046296296296</v>
      </c>
      <c r="L47" s="5">
        <v>0.2533680555555556</v>
      </c>
      <c r="M47" s="5">
        <f t="shared" si="16"/>
        <v>0.07099537037037036</v>
      </c>
      <c r="N47" s="5">
        <f t="shared" si="16"/>
        <v>0.06847222222222223</v>
      </c>
      <c r="O47" s="5">
        <f t="shared" si="16"/>
        <v>0.09318287037037037</v>
      </c>
      <c r="P47" s="5">
        <f t="shared" si="16"/>
        <v>0.02071759259259262</v>
      </c>
    </row>
    <row r="48" spans="1:16" s="12" customFormat="1" ht="12.75">
      <c r="A48" s="114">
        <v>50</v>
      </c>
      <c r="B48" s="105" t="s">
        <v>121</v>
      </c>
      <c r="C48" s="4" t="s">
        <v>122</v>
      </c>
      <c r="D48" s="106" t="s">
        <v>123</v>
      </c>
      <c r="E48" s="106" t="s">
        <v>123</v>
      </c>
      <c r="F48" s="103" t="s">
        <v>93</v>
      </c>
      <c r="G48" s="103" t="s">
        <v>93</v>
      </c>
      <c r="H48" s="5">
        <v>0</v>
      </c>
      <c r="I48" s="5">
        <v>0.07702546296296296</v>
      </c>
      <c r="J48" s="5">
        <v>0.16099537037037037</v>
      </c>
      <c r="K48" s="5">
        <v>0.2374537037037037</v>
      </c>
      <c r="L48" s="5">
        <v>0.2539236111111111</v>
      </c>
      <c r="M48" s="5">
        <f t="shared" si="16"/>
        <v>0.07702546296296296</v>
      </c>
      <c r="N48" s="5">
        <f t="shared" si="16"/>
        <v>0.08396990740740741</v>
      </c>
      <c r="O48" s="5">
        <f t="shared" si="16"/>
        <v>0.07645833333333332</v>
      </c>
      <c r="P48" s="5">
        <f t="shared" si="16"/>
        <v>0.01646990740740742</v>
      </c>
    </row>
    <row r="49" spans="1:16" s="12" customFormat="1" ht="12.75">
      <c r="A49" s="114">
        <v>61</v>
      </c>
      <c r="B49" s="105" t="s">
        <v>98</v>
      </c>
      <c r="C49" s="4" t="s">
        <v>57</v>
      </c>
      <c r="D49" s="3" t="s">
        <v>134</v>
      </c>
      <c r="E49" s="104" t="s">
        <v>99</v>
      </c>
      <c r="F49" s="104" t="s">
        <v>99</v>
      </c>
      <c r="G49" s="104" t="s">
        <v>99</v>
      </c>
      <c r="H49" s="5">
        <v>0</v>
      </c>
      <c r="I49" s="5">
        <v>0.08083333333333333</v>
      </c>
      <c r="J49" s="5">
        <v>0.13402777777777777</v>
      </c>
      <c r="K49" s="5">
        <v>0.20466435185185183</v>
      </c>
      <c r="L49" s="5">
        <v>0.2185763888888889</v>
      </c>
      <c r="M49" s="5">
        <f t="shared" si="16"/>
        <v>0.08083333333333333</v>
      </c>
      <c r="N49" s="5">
        <f t="shared" si="16"/>
        <v>0.05319444444444445</v>
      </c>
      <c r="O49" s="5">
        <f t="shared" si="16"/>
        <v>0.07063657407407406</v>
      </c>
      <c r="P49" s="5">
        <f t="shared" si="16"/>
        <v>0.013912037037037056</v>
      </c>
    </row>
    <row r="50" spans="1:16" s="12" customFormat="1" ht="12.75">
      <c r="A50" s="114"/>
      <c r="B50" s="105"/>
      <c r="C50" s="4"/>
      <c r="D50" s="4"/>
      <c r="E50" s="4"/>
      <c r="F50" s="4"/>
      <c r="G50" s="100"/>
      <c r="H50" s="5"/>
      <c r="I50" s="5"/>
      <c r="J50" s="5"/>
      <c r="K50" s="5"/>
      <c r="L50" s="5"/>
      <c r="M50" s="5"/>
      <c r="N50" s="5"/>
      <c r="O50" s="5"/>
      <c r="P50" s="5"/>
    </row>
    <row r="51" spans="1:16" s="12" customFormat="1" ht="12.75">
      <c r="A51" s="97"/>
      <c r="B51" s="109" t="s">
        <v>56</v>
      </c>
      <c r="C51" s="109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1:16" ht="12.75">
      <c r="A52" s="114">
        <v>43</v>
      </c>
      <c r="B52" s="100" t="s">
        <v>140</v>
      </c>
      <c r="C52" s="111" t="s">
        <v>13</v>
      </c>
      <c r="D52" s="100"/>
      <c r="E52" s="4"/>
      <c r="G52" s="100"/>
      <c r="H52" s="5">
        <v>0</v>
      </c>
      <c r="I52" s="5">
        <v>0.06864583333333334</v>
      </c>
      <c r="M52" s="5">
        <f>I52-H52</f>
        <v>0.06864583333333334</v>
      </c>
      <c r="P52" s="5"/>
    </row>
    <row r="53" spans="1:16" s="12" customFormat="1" ht="12.75">
      <c r="A53" s="114">
        <v>52</v>
      </c>
      <c r="B53" s="99" t="s">
        <v>14</v>
      </c>
      <c r="C53" s="99" t="s">
        <v>15</v>
      </c>
      <c r="D53" s="4"/>
      <c r="E53" s="4"/>
      <c r="F53" s="4"/>
      <c r="G53" s="4"/>
      <c r="H53" s="5">
        <v>0</v>
      </c>
      <c r="I53" s="5">
        <v>0.07486111111111111</v>
      </c>
      <c r="J53" s="3"/>
      <c r="K53" s="3"/>
      <c r="L53" s="3"/>
      <c r="M53" s="5">
        <f aca="true" t="shared" si="17" ref="M53:M60">I53-H53</f>
        <v>0.07486111111111111</v>
      </c>
      <c r="N53" s="5"/>
      <c r="O53" s="5"/>
      <c r="P53" s="5"/>
    </row>
    <row r="54" spans="1:16" s="12" customFormat="1" ht="12.75">
      <c r="A54" s="114">
        <v>53</v>
      </c>
      <c r="B54" s="100" t="s">
        <v>17</v>
      </c>
      <c r="C54" s="111" t="s">
        <v>57</v>
      </c>
      <c r="D54" s="4"/>
      <c r="E54" s="4"/>
      <c r="F54" s="4"/>
      <c r="G54" s="4"/>
      <c r="H54" s="5">
        <v>0</v>
      </c>
      <c r="I54" s="5">
        <v>0.06929398148148148</v>
      </c>
      <c r="J54" s="3"/>
      <c r="K54" s="3"/>
      <c r="L54" s="3"/>
      <c r="M54" s="5">
        <f t="shared" si="17"/>
        <v>0.06929398148148148</v>
      </c>
      <c r="N54" s="5"/>
      <c r="O54" s="5"/>
      <c r="P54" s="5"/>
    </row>
    <row r="55" spans="1:16" s="12" customFormat="1" ht="12.75">
      <c r="A55" s="114">
        <v>55</v>
      </c>
      <c r="B55" s="2" t="s">
        <v>31</v>
      </c>
      <c r="C55" s="99" t="s">
        <v>135</v>
      </c>
      <c r="D55" s="4"/>
      <c r="E55" s="4"/>
      <c r="F55" s="4"/>
      <c r="G55" s="4"/>
      <c r="H55" s="5">
        <v>0</v>
      </c>
      <c r="I55" s="5">
        <v>0.08564814814814814</v>
      </c>
      <c r="J55" s="3"/>
      <c r="K55" s="3"/>
      <c r="L55" s="3"/>
      <c r="M55" s="5">
        <f t="shared" si="17"/>
        <v>0.08564814814814814</v>
      </c>
      <c r="N55" s="5"/>
      <c r="O55" s="5"/>
      <c r="P55" s="5"/>
    </row>
    <row r="56" spans="1:16" s="12" customFormat="1" ht="12.75">
      <c r="A56" s="114">
        <v>56</v>
      </c>
      <c r="B56" s="2" t="s">
        <v>46</v>
      </c>
      <c r="C56" s="111" t="s">
        <v>57</v>
      </c>
      <c r="D56" s="4"/>
      <c r="E56" s="4"/>
      <c r="F56" s="4"/>
      <c r="G56" s="4"/>
      <c r="H56" s="5">
        <v>0</v>
      </c>
      <c r="I56" s="5">
        <v>0.07744212962962964</v>
      </c>
      <c r="J56" s="3"/>
      <c r="K56" s="3"/>
      <c r="L56" s="3"/>
      <c r="M56" s="5">
        <f t="shared" si="17"/>
        <v>0.07744212962962964</v>
      </c>
      <c r="N56" s="5"/>
      <c r="O56" s="5"/>
      <c r="P56" s="5"/>
    </row>
    <row r="57" spans="1:16" s="12" customFormat="1" ht="12.75">
      <c r="A57" s="114">
        <v>57</v>
      </c>
      <c r="B57" s="4" t="s">
        <v>127</v>
      </c>
      <c r="C57" s="99" t="s">
        <v>128</v>
      </c>
      <c r="D57" s="4"/>
      <c r="E57" s="4"/>
      <c r="F57" s="4"/>
      <c r="G57" s="4"/>
      <c r="H57" s="5">
        <v>0</v>
      </c>
      <c r="I57" s="5">
        <v>0.09037037037037038</v>
      </c>
      <c r="J57" s="3"/>
      <c r="K57" s="3"/>
      <c r="L57" s="3"/>
      <c r="M57" s="5">
        <f t="shared" si="17"/>
        <v>0.09037037037037038</v>
      </c>
      <c r="N57" s="5"/>
      <c r="O57" s="5"/>
      <c r="P57" s="5"/>
    </row>
    <row r="58" spans="1:16" s="12" customFormat="1" ht="12.75">
      <c r="A58" s="114">
        <v>58</v>
      </c>
      <c r="B58" s="4" t="s">
        <v>113</v>
      </c>
      <c r="C58" s="111" t="s">
        <v>57</v>
      </c>
      <c r="D58" s="4"/>
      <c r="E58" s="4"/>
      <c r="F58" s="4"/>
      <c r="G58" s="4"/>
      <c r="H58" s="5">
        <v>0</v>
      </c>
      <c r="I58" s="5">
        <v>0.06810185185185186</v>
      </c>
      <c r="J58" s="3"/>
      <c r="K58" s="3"/>
      <c r="L58" s="3"/>
      <c r="M58" s="5">
        <f t="shared" si="17"/>
        <v>0.06810185185185186</v>
      </c>
      <c r="N58" s="5"/>
      <c r="O58" s="5"/>
      <c r="P58" s="5"/>
    </row>
    <row r="59" spans="1:16" s="12" customFormat="1" ht="12.75">
      <c r="A59" s="114">
        <v>59</v>
      </c>
      <c r="B59" s="4" t="s">
        <v>126</v>
      </c>
      <c r="C59" s="99" t="s">
        <v>135</v>
      </c>
      <c r="D59" s="4"/>
      <c r="E59" s="4"/>
      <c r="F59" s="4"/>
      <c r="G59" s="4"/>
      <c r="H59" s="5">
        <v>0</v>
      </c>
      <c r="I59" s="5">
        <v>0.11268518518518518</v>
      </c>
      <c r="J59" s="3"/>
      <c r="K59" s="3"/>
      <c r="L59" s="3"/>
      <c r="M59" s="5">
        <f t="shared" si="17"/>
        <v>0.11268518518518518</v>
      </c>
      <c r="N59" s="5"/>
      <c r="O59" s="5"/>
      <c r="P59" s="5"/>
    </row>
    <row r="60" spans="1:16" s="12" customFormat="1" ht="12.75">
      <c r="A60" s="114">
        <v>60</v>
      </c>
      <c r="B60" s="4" t="s">
        <v>92</v>
      </c>
      <c r="C60" s="99" t="s">
        <v>135</v>
      </c>
      <c r="D60" s="4"/>
      <c r="E60" s="4"/>
      <c r="F60" s="4"/>
      <c r="G60" s="4"/>
      <c r="H60" s="5">
        <v>0</v>
      </c>
      <c r="I60" s="5">
        <v>0.07054398148148149</v>
      </c>
      <c r="J60" s="3"/>
      <c r="K60" s="3"/>
      <c r="L60" s="3"/>
      <c r="M60" s="5">
        <f t="shared" si="17"/>
        <v>0.07054398148148149</v>
      </c>
      <c r="N60" s="5"/>
      <c r="O60" s="5"/>
      <c r="P60" s="5"/>
    </row>
    <row r="61" spans="1:16" s="12" customFormat="1" ht="12.75">
      <c r="A61" s="96"/>
      <c r="B61" s="2"/>
      <c r="C61" s="99"/>
      <c r="D61" s="4"/>
      <c r="E61" s="4"/>
      <c r="F61" s="4"/>
      <c r="G61" s="4"/>
      <c r="H61" s="5"/>
      <c r="I61" s="5"/>
      <c r="J61" s="3"/>
      <c r="K61" s="3"/>
      <c r="L61" s="3"/>
      <c r="M61" s="5"/>
      <c r="N61" s="5"/>
      <c r="O61" s="5"/>
      <c r="P61" s="5"/>
    </row>
    <row r="62" spans="1:16" s="12" customFormat="1" ht="12.75">
      <c r="A62" s="97"/>
      <c r="B62" s="109" t="s">
        <v>29</v>
      </c>
      <c r="C62" s="109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s="12" customFormat="1" ht="12.75">
      <c r="A63" s="114">
        <v>64</v>
      </c>
      <c r="B63" s="2" t="s">
        <v>87</v>
      </c>
      <c r="C63" s="99" t="s">
        <v>88</v>
      </c>
      <c r="D63" s="4"/>
      <c r="E63" s="4"/>
      <c r="F63" s="4"/>
      <c r="G63" s="4"/>
      <c r="H63" s="5">
        <v>0</v>
      </c>
      <c r="I63" s="5">
        <v>0.024652777777777777</v>
      </c>
      <c r="J63" s="3"/>
      <c r="K63" s="3"/>
      <c r="L63" s="3"/>
      <c r="M63" s="5">
        <f aca="true" t="shared" si="18" ref="M63:M87">I63-H63</f>
        <v>0.024652777777777777</v>
      </c>
      <c r="N63" s="5"/>
      <c r="O63" s="5"/>
      <c r="P63" s="5"/>
    </row>
    <row r="64" spans="1:16" s="12" customFormat="1" ht="12.75">
      <c r="A64" s="114">
        <v>65</v>
      </c>
      <c r="B64" s="2" t="s">
        <v>34</v>
      </c>
      <c r="C64" s="99" t="s">
        <v>135</v>
      </c>
      <c r="D64" s="4"/>
      <c r="E64" s="4"/>
      <c r="F64" s="4"/>
      <c r="G64" s="4"/>
      <c r="H64" s="5">
        <v>0</v>
      </c>
      <c r="I64" s="5">
        <v>0.03292824074074074</v>
      </c>
      <c r="J64" s="3"/>
      <c r="K64" s="3"/>
      <c r="L64" s="3"/>
      <c r="M64" s="5">
        <f t="shared" si="18"/>
        <v>0.03292824074074074</v>
      </c>
      <c r="N64" s="5"/>
      <c r="O64" s="5"/>
      <c r="P64" s="5"/>
    </row>
    <row r="65" spans="1:16" s="12" customFormat="1" ht="12.75">
      <c r="A65" s="114">
        <v>66</v>
      </c>
      <c r="B65" s="2" t="s">
        <v>35</v>
      </c>
      <c r="C65" s="99" t="s">
        <v>36</v>
      </c>
      <c r="D65" s="4"/>
      <c r="E65" s="4"/>
      <c r="F65" s="4"/>
      <c r="G65" s="4"/>
      <c r="H65" s="5">
        <v>0</v>
      </c>
      <c r="I65" s="5">
        <v>0.02929398148148148</v>
      </c>
      <c r="J65" s="3"/>
      <c r="K65" s="3"/>
      <c r="L65" s="3"/>
      <c r="M65" s="5">
        <f t="shared" si="18"/>
        <v>0.02929398148148148</v>
      </c>
      <c r="N65" s="5"/>
      <c r="O65" s="5"/>
      <c r="P65" s="5"/>
    </row>
    <row r="66" spans="1:16" s="12" customFormat="1" ht="12.75">
      <c r="A66" s="114">
        <v>67</v>
      </c>
      <c r="B66" s="2" t="s">
        <v>38</v>
      </c>
      <c r="C66" s="111" t="s">
        <v>57</v>
      </c>
      <c r="D66" s="4"/>
      <c r="E66" s="4"/>
      <c r="F66" s="4"/>
      <c r="G66" s="4"/>
      <c r="H66" s="5">
        <v>0</v>
      </c>
      <c r="I66" s="5">
        <v>0.02534722222222222</v>
      </c>
      <c r="J66" s="3"/>
      <c r="K66" s="3"/>
      <c r="L66" s="3"/>
      <c r="M66" s="5">
        <f t="shared" si="18"/>
        <v>0.02534722222222222</v>
      </c>
      <c r="N66" s="5"/>
      <c r="O66" s="5"/>
      <c r="P66" s="5"/>
    </row>
    <row r="67" spans="1:16" s="12" customFormat="1" ht="12.75">
      <c r="A67" s="114">
        <v>68</v>
      </c>
      <c r="B67" s="2" t="s">
        <v>53</v>
      </c>
      <c r="C67" s="99" t="s">
        <v>54</v>
      </c>
      <c r="D67" s="4"/>
      <c r="E67" s="4"/>
      <c r="F67" s="4"/>
      <c r="G67" s="4"/>
      <c r="H67" s="5">
        <v>0</v>
      </c>
      <c r="I67" s="5">
        <v>0.019976851851851853</v>
      </c>
      <c r="J67" s="3"/>
      <c r="K67" s="3"/>
      <c r="L67" s="3"/>
      <c r="M67" s="5">
        <f t="shared" si="18"/>
        <v>0.019976851851851853</v>
      </c>
      <c r="N67" s="5"/>
      <c r="O67" s="5"/>
      <c r="P67" s="5"/>
    </row>
    <row r="68" spans="1:16" s="12" customFormat="1" ht="12.75">
      <c r="A68" s="114">
        <v>69</v>
      </c>
      <c r="B68" s="2" t="s">
        <v>55</v>
      </c>
      <c r="C68" s="99" t="s">
        <v>6</v>
      </c>
      <c r="D68" s="4"/>
      <c r="E68" s="4"/>
      <c r="F68" s="4"/>
      <c r="G68" s="4"/>
      <c r="H68" s="5">
        <v>0</v>
      </c>
      <c r="I68" s="5">
        <v>0.03640046296296296</v>
      </c>
      <c r="J68" s="3"/>
      <c r="K68" s="3"/>
      <c r="L68" s="3"/>
      <c r="M68" s="5">
        <f t="shared" si="18"/>
        <v>0.03640046296296296</v>
      </c>
      <c r="N68" s="5"/>
      <c r="O68" s="5"/>
      <c r="P68" s="5"/>
    </row>
    <row r="69" spans="1:16" s="12" customFormat="1" ht="12.75">
      <c r="A69" s="114">
        <v>70</v>
      </c>
      <c r="B69" s="2" t="s">
        <v>129</v>
      </c>
      <c r="C69" s="99" t="s">
        <v>6</v>
      </c>
      <c r="D69" s="4"/>
      <c r="E69" s="4"/>
      <c r="F69" s="4"/>
      <c r="G69" s="4"/>
      <c r="H69" s="5">
        <v>0</v>
      </c>
      <c r="I69" s="5">
        <v>0.02414351851851852</v>
      </c>
      <c r="J69" s="3"/>
      <c r="K69" s="3"/>
      <c r="L69" s="3"/>
      <c r="M69" s="5">
        <f t="shared" si="18"/>
        <v>0.02414351851851852</v>
      </c>
      <c r="N69" s="5"/>
      <c r="O69" s="5"/>
      <c r="P69" s="5"/>
    </row>
    <row r="70" spans="1:16" s="12" customFormat="1" ht="12.75">
      <c r="A70" s="114">
        <v>90</v>
      </c>
      <c r="B70" s="2" t="s">
        <v>101</v>
      </c>
      <c r="C70" s="104" t="s">
        <v>102</v>
      </c>
      <c r="D70" s="4"/>
      <c r="E70" s="4"/>
      <c r="F70" s="4"/>
      <c r="G70" s="4"/>
      <c r="H70" s="5">
        <v>0</v>
      </c>
      <c r="I70" s="5">
        <v>0.02515046296296296</v>
      </c>
      <c r="J70" s="3"/>
      <c r="K70" s="3"/>
      <c r="L70" s="3"/>
      <c r="M70" s="5">
        <f t="shared" si="18"/>
        <v>0.02515046296296296</v>
      </c>
      <c r="N70" s="5"/>
      <c r="O70" s="5"/>
      <c r="P70" s="5"/>
    </row>
    <row r="71" spans="1:16" s="12" customFormat="1" ht="12.75">
      <c r="A71" s="96"/>
      <c r="B71" s="2"/>
      <c r="C71" s="99"/>
      <c r="D71" s="4"/>
      <c r="E71" s="4"/>
      <c r="F71" s="4"/>
      <c r="G71" s="4"/>
      <c r="H71" s="5"/>
      <c r="I71" s="5"/>
      <c r="J71" s="3"/>
      <c r="K71" s="3"/>
      <c r="L71" s="3"/>
      <c r="M71" s="5"/>
      <c r="N71" s="5"/>
      <c r="O71" s="5"/>
      <c r="P71" s="5"/>
    </row>
    <row r="72" spans="1:16" s="12" customFormat="1" ht="12.75">
      <c r="A72" s="97"/>
      <c r="B72" s="109" t="s">
        <v>153</v>
      </c>
      <c r="C72" s="109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1:16" s="12" customFormat="1" ht="12.75">
      <c r="A73" s="114">
        <v>71</v>
      </c>
      <c r="B73" s="2" t="s">
        <v>26</v>
      </c>
      <c r="C73" s="99" t="s">
        <v>27</v>
      </c>
      <c r="D73" s="4"/>
      <c r="E73" s="4"/>
      <c r="F73" s="4"/>
      <c r="G73" s="4"/>
      <c r="H73" s="5">
        <v>0</v>
      </c>
      <c r="I73" s="5">
        <v>0.017638888888888888</v>
      </c>
      <c r="J73" s="3"/>
      <c r="K73" s="3"/>
      <c r="L73" s="3"/>
      <c r="M73" s="5">
        <f t="shared" si="18"/>
        <v>0.017638888888888888</v>
      </c>
      <c r="N73" s="5"/>
      <c r="O73" s="5"/>
      <c r="P73" s="5"/>
    </row>
    <row r="74" spans="1:16" s="12" customFormat="1" ht="12.75">
      <c r="A74" s="114">
        <v>73</v>
      </c>
      <c r="B74" s="2" t="s">
        <v>1</v>
      </c>
      <c r="C74" s="99" t="s">
        <v>2</v>
      </c>
      <c r="D74" s="4"/>
      <c r="E74" s="4"/>
      <c r="F74" s="4"/>
      <c r="G74" s="4"/>
      <c r="H74" s="5">
        <v>0</v>
      </c>
      <c r="I74" s="5">
        <v>0.00912037037037037</v>
      </c>
      <c r="J74" s="3"/>
      <c r="K74" s="3"/>
      <c r="L74" s="3"/>
      <c r="M74" s="5">
        <f t="shared" si="18"/>
        <v>0.00912037037037037</v>
      </c>
      <c r="N74" s="5"/>
      <c r="O74" s="5"/>
      <c r="P74" s="5"/>
    </row>
    <row r="75" spans="1:16" s="12" customFormat="1" ht="12.75">
      <c r="A75" s="114">
        <v>74</v>
      </c>
      <c r="B75" s="2" t="s">
        <v>3</v>
      </c>
      <c r="C75" s="99" t="s">
        <v>4</v>
      </c>
      <c r="D75" s="4"/>
      <c r="E75" s="4"/>
      <c r="F75" s="4"/>
      <c r="G75" s="4"/>
      <c r="H75" s="5">
        <v>0</v>
      </c>
      <c r="I75" s="5">
        <v>0.01074074074074074</v>
      </c>
      <c r="J75" s="3"/>
      <c r="K75" s="3"/>
      <c r="L75" s="3"/>
      <c r="M75" s="5">
        <f t="shared" si="18"/>
        <v>0.01074074074074074</v>
      </c>
      <c r="N75" s="5"/>
      <c r="O75" s="5"/>
      <c r="P75" s="5"/>
    </row>
    <row r="76" spans="1:16" s="12" customFormat="1" ht="12.75">
      <c r="A76" s="114">
        <v>75</v>
      </c>
      <c r="B76" s="2" t="s">
        <v>39</v>
      </c>
      <c r="C76" s="99" t="s">
        <v>40</v>
      </c>
      <c r="D76" s="4"/>
      <c r="E76" s="4"/>
      <c r="F76" s="4"/>
      <c r="G76" s="4"/>
      <c r="H76" s="5">
        <v>0</v>
      </c>
      <c r="I76" s="5">
        <v>0.010439814814814813</v>
      </c>
      <c r="J76" s="3"/>
      <c r="K76" s="3"/>
      <c r="L76" s="3"/>
      <c r="M76" s="5">
        <f t="shared" si="18"/>
        <v>0.010439814814814813</v>
      </c>
      <c r="N76" s="5"/>
      <c r="O76" s="5"/>
      <c r="P76" s="5"/>
    </row>
    <row r="77" spans="1:16" s="12" customFormat="1" ht="12.75">
      <c r="A77" s="114">
        <v>76</v>
      </c>
      <c r="B77" s="2" t="s">
        <v>41</v>
      </c>
      <c r="C77" s="99" t="s">
        <v>2</v>
      </c>
      <c r="D77" s="4"/>
      <c r="E77" s="4"/>
      <c r="F77" s="4"/>
      <c r="G77" s="4"/>
      <c r="H77" s="5">
        <v>0</v>
      </c>
      <c r="I77" s="5">
        <v>0.010844907407407407</v>
      </c>
      <c r="J77" s="3"/>
      <c r="K77" s="3"/>
      <c r="L77" s="3"/>
      <c r="M77" s="5">
        <f t="shared" si="18"/>
        <v>0.010844907407407407</v>
      </c>
      <c r="N77" s="5"/>
      <c r="O77" s="5"/>
      <c r="P77" s="5"/>
    </row>
    <row r="78" spans="1:16" s="12" customFormat="1" ht="12.75">
      <c r="A78" s="114">
        <v>77</v>
      </c>
      <c r="B78" s="2" t="s">
        <v>125</v>
      </c>
      <c r="C78" s="99" t="s">
        <v>135</v>
      </c>
      <c r="D78" s="4"/>
      <c r="E78" s="4"/>
      <c r="F78" s="4"/>
      <c r="G78" s="4"/>
      <c r="H78" s="5">
        <v>0</v>
      </c>
      <c r="I78" s="5">
        <v>0.013460648148148147</v>
      </c>
      <c r="J78" s="3"/>
      <c r="K78" s="3"/>
      <c r="L78" s="3"/>
      <c r="M78" s="5">
        <f t="shared" si="18"/>
        <v>0.013460648148148147</v>
      </c>
      <c r="N78" s="5"/>
      <c r="O78" s="5"/>
      <c r="P78" s="5"/>
    </row>
    <row r="79" spans="1:16" s="12" customFormat="1" ht="12.75">
      <c r="A79" s="114">
        <v>78</v>
      </c>
      <c r="B79" s="2" t="s">
        <v>60</v>
      </c>
      <c r="C79" s="104" t="s">
        <v>57</v>
      </c>
      <c r="D79" s="4"/>
      <c r="E79" s="4"/>
      <c r="F79" s="4"/>
      <c r="G79" s="4"/>
      <c r="H79" s="5">
        <v>0</v>
      </c>
      <c r="I79" s="5">
        <v>0.013611111111111114</v>
      </c>
      <c r="J79" s="3"/>
      <c r="K79" s="3"/>
      <c r="L79" s="3"/>
      <c r="M79" s="5">
        <f t="shared" si="18"/>
        <v>0.013611111111111114</v>
      </c>
      <c r="N79" s="5"/>
      <c r="O79" s="5"/>
      <c r="P79" s="5"/>
    </row>
    <row r="80" spans="1:16" s="12" customFormat="1" ht="12.75">
      <c r="A80" s="114">
        <v>79</v>
      </c>
      <c r="B80" s="2" t="s">
        <v>61</v>
      </c>
      <c r="C80" s="104" t="s">
        <v>57</v>
      </c>
      <c r="D80" s="4"/>
      <c r="E80" s="4"/>
      <c r="F80" s="4"/>
      <c r="G80" s="4"/>
      <c r="H80" s="5">
        <v>0</v>
      </c>
      <c r="I80" s="5">
        <v>0.014201388888888888</v>
      </c>
      <c r="J80" s="3"/>
      <c r="K80" s="3"/>
      <c r="L80" s="3"/>
      <c r="M80" s="5">
        <f t="shared" si="18"/>
        <v>0.014201388888888888</v>
      </c>
      <c r="N80" s="5"/>
      <c r="O80" s="5"/>
      <c r="P80" s="5"/>
    </row>
    <row r="81" spans="1:16" s="12" customFormat="1" ht="12.75">
      <c r="A81" s="114">
        <v>80</v>
      </c>
      <c r="B81" s="2" t="s">
        <v>62</v>
      </c>
      <c r="C81" s="99"/>
      <c r="D81" s="4"/>
      <c r="E81" s="4"/>
      <c r="F81" s="4"/>
      <c r="G81" s="4"/>
      <c r="H81" s="5">
        <v>0</v>
      </c>
      <c r="I81" s="5">
        <v>0.014166666666666666</v>
      </c>
      <c r="J81" s="3"/>
      <c r="K81" s="3"/>
      <c r="L81" s="3"/>
      <c r="M81" s="5">
        <f t="shared" si="18"/>
        <v>0.014166666666666666</v>
      </c>
      <c r="N81" s="5"/>
      <c r="O81" s="5"/>
      <c r="P81" s="5"/>
    </row>
    <row r="82" spans="1:16" s="12" customFormat="1" ht="12.75">
      <c r="A82" s="114">
        <v>81</v>
      </c>
      <c r="B82" s="2" t="s">
        <v>63</v>
      </c>
      <c r="C82" s="99"/>
      <c r="D82" s="4"/>
      <c r="E82" s="4"/>
      <c r="F82" s="4"/>
      <c r="G82" s="4"/>
      <c r="H82" s="5">
        <v>0</v>
      </c>
      <c r="I82" s="5">
        <v>0.01375</v>
      </c>
      <c r="J82" s="3"/>
      <c r="K82" s="3"/>
      <c r="L82" s="3"/>
      <c r="M82" s="5">
        <f t="shared" si="18"/>
        <v>0.01375</v>
      </c>
      <c r="N82" s="5"/>
      <c r="O82" s="5"/>
      <c r="P82" s="5"/>
    </row>
    <row r="83" spans="1:16" s="12" customFormat="1" ht="12.75">
      <c r="A83" s="114">
        <v>82</v>
      </c>
      <c r="B83" s="2" t="s">
        <v>100</v>
      </c>
      <c r="C83" s="104" t="s">
        <v>102</v>
      </c>
      <c r="D83" s="4"/>
      <c r="E83" s="4"/>
      <c r="F83" s="4"/>
      <c r="G83" s="4"/>
      <c r="H83" s="5">
        <v>0</v>
      </c>
      <c r="I83" s="5">
        <v>0.012974537037037036</v>
      </c>
      <c r="J83" s="3"/>
      <c r="K83" s="3"/>
      <c r="L83" s="3"/>
      <c r="M83" s="5">
        <f t="shared" si="18"/>
        <v>0.012974537037037036</v>
      </c>
      <c r="N83" s="5"/>
      <c r="O83" s="5"/>
      <c r="P83" s="5"/>
    </row>
    <row r="84" spans="1:16" s="12" customFormat="1" ht="12.75">
      <c r="A84" s="114">
        <v>84</v>
      </c>
      <c r="B84" s="2" t="s">
        <v>104</v>
      </c>
      <c r="C84" s="99"/>
      <c r="D84" s="4"/>
      <c r="E84" s="4"/>
      <c r="F84" s="4"/>
      <c r="G84" s="4"/>
      <c r="H84" s="5">
        <v>0</v>
      </c>
      <c r="I84" s="5">
        <v>0.013113425925925926</v>
      </c>
      <c r="J84" s="3"/>
      <c r="K84" s="3"/>
      <c r="L84" s="3"/>
      <c r="M84" s="5">
        <f t="shared" si="18"/>
        <v>0.013113425925925926</v>
      </c>
      <c r="N84" s="5"/>
      <c r="O84" s="5"/>
      <c r="P84" s="5"/>
    </row>
    <row r="85" spans="1:16" s="12" customFormat="1" ht="12.75">
      <c r="A85" s="114">
        <v>87</v>
      </c>
      <c r="B85" s="2" t="s">
        <v>105</v>
      </c>
      <c r="C85" s="99"/>
      <c r="D85" s="4"/>
      <c r="E85" s="4"/>
      <c r="F85" s="4"/>
      <c r="G85" s="4"/>
      <c r="H85" s="5">
        <v>0</v>
      </c>
      <c r="I85" s="5">
        <v>0.019421296296296294</v>
      </c>
      <c r="J85" s="3"/>
      <c r="K85" s="3"/>
      <c r="L85" s="3"/>
      <c r="M85" s="5">
        <f t="shared" si="18"/>
        <v>0.019421296296296294</v>
      </c>
      <c r="N85" s="5"/>
      <c r="O85" s="5"/>
      <c r="P85" s="5"/>
    </row>
    <row r="86" spans="1:16" s="12" customFormat="1" ht="12.75">
      <c r="A86" s="114">
        <v>88</v>
      </c>
      <c r="B86" s="2" t="s">
        <v>106</v>
      </c>
      <c r="C86" s="104"/>
      <c r="D86" s="4"/>
      <c r="E86" s="4"/>
      <c r="F86" s="4"/>
      <c r="G86" s="4"/>
      <c r="H86" s="5">
        <v>0</v>
      </c>
      <c r="I86" s="5">
        <v>0.022233796296296297</v>
      </c>
      <c r="J86" s="3"/>
      <c r="K86" s="3"/>
      <c r="L86" s="3"/>
      <c r="M86" s="5">
        <f>I86-H86</f>
        <v>0.022233796296296297</v>
      </c>
      <c r="N86" s="5"/>
      <c r="O86" s="5"/>
      <c r="P86" s="5"/>
    </row>
    <row r="87" spans="1:16" s="12" customFormat="1" ht="12.75">
      <c r="A87" s="114">
        <v>89</v>
      </c>
      <c r="B87" s="2" t="s">
        <v>107</v>
      </c>
      <c r="C87" s="104"/>
      <c r="D87" s="4"/>
      <c r="E87" s="4"/>
      <c r="F87" s="4"/>
      <c r="G87" s="4"/>
      <c r="H87" s="5">
        <v>0</v>
      </c>
      <c r="I87" s="5">
        <v>0.013090277777777779</v>
      </c>
      <c r="J87" s="3"/>
      <c r="K87" s="3"/>
      <c r="L87" s="3"/>
      <c r="M87" s="5">
        <f t="shared" si="18"/>
        <v>0.013090277777777779</v>
      </c>
      <c r="N87" s="5"/>
      <c r="O87" s="5"/>
      <c r="P87" s="5"/>
    </row>
    <row r="88" spans="1:16" s="12" customFormat="1" ht="12.75">
      <c r="A88" s="114"/>
      <c r="B88" s="2"/>
      <c r="C88" s="104"/>
      <c r="D88" s="4"/>
      <c r="E88" s="4"/>
      <c r="F88" s="4"/>
      <c r="G88" s="4"/>
      <c r="H88" s="5"/>
      <c r="I88" s="5"/>
      <c r="J88" s="3"/>
      <c r="K88" s="3"/>
      <c r="L88" s="3"/>
      <c r="M88" s="5"/>
      <c r="N88" s="5"/>
      <c r="O88" s="5"/>
      <c r="P88" s="5"/>
    </row>
    <row r="89" spans="1:16" s="12" customFormat="1" ht="12.75">
      <c r="A89" s="97"/>
      <c r="B89" s="109" t="s">
        <v>130</v>
      </c>
      <c r="C89" s="109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1:16" s="12" customFormat="1" ht="12.75">
      <c r="A90" s="96">
        <v>71</v>
      </c>
      <c r="B90" s="4" t="s">
        <v>37</v>
      </c>
      <c r="C90" s="104" t="s">
        <v>103</v>
      </c>
      <c r="D90" s="5"/>
      <c r="E90" s="5"/>
      <c r="F90" s="5"/>
      <c r="G90" s="5"/>
      <c r="H90" s="5">
        <v>0</v>
      </c>
      <c r="I90" s="5"/>
      <c r="J90" s="3"/>
      <c r="K90" s="3"/>
      <c r="L90" s="3"/>
      <c r="M90" s="5">
        <f>I90-H90</f>
        <v>0</v>
      </c>
      <c r="N90" s="5"/>
      <c r="O90" s="5">
        <v>0.1072800925925926</v>
      </c>
      <c r="P90" s="5"/>
    </row>
    <row r="91" spans="1:16" s="12" customFormat="1" ht="12.75">
      <c r="A91" s="98"/>
      <c r="B91" s="7"/>
      <c r="C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s="12" customFormat="1" ht="12.75">
      <c r="A92" s="98"/>
      <c r="B92" s="7"/>
      <c r="C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s="12" customFormat="1" ht="12.75">
      <c r="A93" s="98"/>
      <c r="B93" s="7"/>
      <c r="C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s="12" customFormat="1" ht="12.75">
      <c r="A94" s="98"/>
      <c r="B94" s="7"/>
      <c r="C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s="12" customFormat="1" ht="12.75">
      <c r="A95" s="98"/>
      <c r="B95" s="7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s="12" customFormat="1" ht="12.75">
      <c r="A96" s="98"/>
      <c r="B96" s="7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s="12" customFormat="1" ht="12.75">
      <c r="A97" s="98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s="12" customFormat="1" ht="12.75">
      <c r="A98" s="98"/>
      <c r="B98" s="7"/>
      <c r="C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s="12" customFormat="1" ht="12.75">
      <c r="A99" s="98"/>
      <c r="B99" s="7"/>
      <c r="C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s="12" customFormat="1" ht="12.75">
      <c r="A100" s="98"/>
      <c r="B100" s="7"/>
      <c r="C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s="12" customFormat="1" ht="12.75">
      <c r="A101" s="98"/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s="12" customFormat="1" ht="12.75">
      <c r="A102" s="98"/>
      <c r="B102" s="7"/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s="12" customFormat="1" ht="12.75">
      <c r="A103" s="98"/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s="12" customFormat="1" ht="12.75">
      <c r="A104" s="98"/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s="12" customFormat="1" ht="12.75">
      <c r="A105" s="98"/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s="12" customFormat="1" ht="12.75">
      <c r="A106" s="98"/>
      <c r="B106" s="7"/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s="12" customFormat="1" ht="12.75">
      <c r="A107" s="98"/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s="12" customFormat="1" ht="12.75">
      <c r="A108" s="98"/>
      <c r="B108" s="7"/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s="12" customFormat="1" ht="12.75">
      <c r="A109" s="98"/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s="12" customFormat="1" ht="12.75">
      <c r="A110" s="98"/>
      <c r="B110" s="7"/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s="12" customFormat="1" ht="12.75">
      <c r="A111" s="98"/>
      <c r="B111" s="7"/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s="12" customFormat="1" ht="12.75">
      <c r="A112" s="98"/>
      <c r="B112" s="7"/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s="12" customFormat="1" ht="12.75">
      <c r="A113" s="98"/>
      <c r="B113" s="7"/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s="12" customFormat="1" ht="12.75">
      <c r="A114" s="98"/>
      <c r="B114" s="7"/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s="12" customFormat="1" ht="12.75">
      <c r="A115" s="98"/>
      <c r="B115" s="7"/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s="12" customFormat="1" ht="12.75">
      <c r="A116" s="98"/>
      <c r="B116" s="7"/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s="12" customFormat="1" ht="12.75">
      <c r="A117" s="98"/>
      <c r="B117" s="7"/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s="12" customFormat="1" ht="12.75">
      <c r="A118" s="98"/>
      <c r="B118" s="7"/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s="12" customFormat="1" ht="12.75">
      <c r="A119" s="98"/>
      <c r="B119" s="7"/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s="12" customFormat="1" ht="12.75">
      <c r="A120" s="98"/>
      <c r="B120" s="7"/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s="12" customFormat="1" ht="12.75">
      <c r="A121" s="98"/>
      <c r="B121" s="7"/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s="12" customFormat="1" ht="12.75">
      <c r="A122" s="98"/>
      <c r="B122" s="7"/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s="12" customFormat="1" ht="12.75">
      <c r="A123" s="98"/>
      <c r="B123" s="7"/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s="12" customFormat="1" ht="12.75">
      <c r="A124" s="98"/>
      <c r="B124" s="7"/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s="12" customFormat="1" ht="12.75">
      <c r="A125" s="98"/>
      <c r="B125" s="7"/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s="12" customFormat="1" ht="12.75">
      <c r="A126" s="98"/>
      <c r="B126" s="7"/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s="12" customFormat="1" ht="12.75">
      <c r="A127" s="98"/>
      <c r="B127" s="7"/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s="12" customFormat="1" ht="12.75">
      <c r="A128" s="98"/>
      <c r="B128" s="7"/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s="12" customFormat="1" ht="12.75">
      <c r="A129" s="98"/>
      <c r="B129" s="7"/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s="12" customFormat="1" ht="12.75">
      <c r="A130" s="98"/>
      <c r="B130" s="7"/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s="12" customFormat="1" ht="12.75">
      <c r="A131" s="98"/>
      <c r="B131" s="7"/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s="12" customFormat="1" ht="12.75">
      <c r="A132" s="98"/>
      <c r="B132" s="7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s="12" customFormat="1" ht="12.75">
      <c r="A133" s="98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s="12" customFormat="1" ht="12.75">
      <c r="A134" s="98"/>
      <c r="B134" s="7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s="12" customFormat="1" ht="12.75">
      <c r="A135" s="98"/>
      <c r="B135" s="7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s="12" customFormat="1" ht="12.75">
      <c r="A136" s="98"/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s="12" customFormat="1" ht="12.75">
      <c r="A137" s="98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s="12" customFormat="1" ht="12.75">
      <c r="A138" s="98"/>
      <c r="B138" s="7"/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s="12" customFormat="1" ht="12.75">
      <c r="A139" s="98"/>
      <c r="B139" s="7"/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s="12" customFormat="1" ht="12.75">
      <c r="A140" s="98"/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s="12" customFormat="1" ht="12.75">
      <c r="A141" s="98"/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s="12" customFormat="1" ht="12.75">
      <c r="A142" s="98"/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s="12" customFormat="1" ht="12.75">
      <c r="A143" s="98"/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s="12" customFormat="1" ht="12.75">
      <c r="A144" s="98"/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s="12" customFormat="1" ht="12.75">
      <c r="A145" s="98"/>
      <c r="B145" s="7"/>
      <c r="C145" s="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s="12" customFormat="1" ht="12.75">
      <c r="A146" s="98"/>
      <c r="B146" s="7"/>
      <c r="C146" s="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s="12" customFormat="1" ht="12.75">
      <c r="A147" s="98"/>
      <c r="B147" s="7"/>
      <c r="C147" s="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s="12" customFormat="1" ht="12.75">
      <c r="A148" s="98"/>
      <c r="B148" s="7"/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s="12" customFormat="1" ht="12.75">
      <c r="A149" s="98"/>
      <c r="B149" s="7"/>
      <c r="C149" s="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s="12" customFormat="1" ht="12.75">
      <c r="A150" s="98"/>
      <c r="B150" s="7"/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s="12" customFormat="1" ht="12.75">
      <c r="A151" s="98"/>
      <c r="B151" s="7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s="12" customFormat="1" ht="12.75">
      <c r="A152" s="98"/>
      <c r="B152" s="7"/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s="12" customFormat="1" ht="12.75">
      <c r="A153" s="98"/>
      <c r="B153" s="7"/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s="12" customFormat="1" ht="12.75">
      <c r="A154" s="98"/>
      <c r="B154" s="7"/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s="12" customFormat="1" ht="12.75">
      <c r="A155" s="98"/>
      <c r="B155" s="7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s="12" customFormat="1" ht="12.75">
      <c r="A156" s="98"/>
      <c r="B156" s="7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s="12" customFormat="1" ht="12.75">
      <c r="A157" s="98"/>
      <c r="B157" s="7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s="12" customFormat="1" ht="12.75">
      <c r="A158" s="98"/>
      <c r="B158" s="7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s="12" customFormat="1" ht="12.75">
      <c r="A159" s="98"/>
      <c r="B159" s="7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s="12" customFormat="1" ht="12.75">
      <c r="A160" s="98"/>
      <c r="B160" s="7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s="12" customFormat="1" ht="12.75">
      <c r="A161" s="98"/>
      <c r="B161" s="7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s="12" customFormat="1" ht="12.75">
      <c r="A162" s="98"/>
      <c r="B162" s="7"/>
      <c r="C162" s="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s="12" customFormat="1" ht="12.75">
      <c r="A163" s="98"/>
      <c r="B163" s="7"/>
      <c r="C163" s="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s="12" customFormat="1" ht="12.75">
      <c r="A164" s="98"/>
      <c r="B164" s="7"/>
      <c r="C164" s="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s="12" customFormat="1" ht="12.75">
      <c r="A165" s="98"/>
      <c r="B165" s="7"/>
      <c r="C165" s="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s="12" customFormat="1" ht="12.75">
      <c r="A166" s="98"/>
      <c r="B166" s="7"/>
      <c r="C166" s="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s="12" customFormat="1" ht="12.75">
      <c r="A167" s="98"/>
      <c r="B167" s="7"/>
      <c r="C167" s="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s="12" customFormat="1" ht="12.75">
      <c r="A168" s="98"/>
      <c r="B168" s="7"/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s="12" customFormat="1" ht="12.75">
      <c r="A169" s="98"/>
      <c r="B169" s="7"/>
      <c r="C169" s="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s="12" customFormat="1" ht="12.75">
      <c r="A170" s="98"/>
      <c r="B170" s="7"/>
      <c r="C170" s="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s="12" customFormat="1" ht="12.75">
      <c r="A171" s="98"/>
      <c r="B171" s="7"/>
      <c r="C171" s="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s="12" customFormat="1" ht="12.75">
      <c r="A172" s="98"/>
      <c r="B172" s="7"/>
      <c r="C172" s="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s="12" customFormat="1" ht="12.75">
      <c r="A173" s="98"/>
      <c r="B173" s="7"/>
      <c r="C173" s="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s="12" customFormat="1" ht="12.75">
      <c r="A174" s="98"/>
      <c r="B174" s="7"/>
      <c r="C174" s="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s="12" customFormat="1" ht="12.75">
      <c r="A175" s="98"/>
      <c r="B175" s="7"/>
      <c r="C175" s="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s="12" customFormat="1" ht="12.75">
      <c r="A176" s="98"/>
      <c r="B176" s="7"/>
      <c r="C176" s="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s="12" customFormat="1" ht="12.75">
      <c r="A177" s="98"/>
      <c r="B177" s="7"/>
      <c r="C177" s="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s="12" customFormat="1" ht="12.75">
      <c r="A178" s="98"/>
      <c r="B178" s="7"/>
      <c r="C178" s="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s="12" customFormat="1" ht="12.75">
      <c r="A179" s="98"/>
      <c r="B179" s="7"/>
      <c r="C179" s="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s="12" customFormat="1" ht="12.75">
      <c r="A180" s="98"/>
      <c r="B180" s="7"/>
      <c r="C180" s="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s="12" customFormat="1" ht="12.75">
      <c r="A181" s="98"/>
      <c r="B181" s="7"/>
      <c r="C181" s="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s="12" customFormat="1" ht="12.75">
      <c r="A182" s="98"/>
      <c r="B182" s="7"/>
      <c r="C182" s="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s="12" customFormat="1" ht="12.75">
      <c r="A183" s="98"/>
      <c r="B183" s="7"/>
      <c r="C183" s="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s="12" customFormat="1" ht="12.75">
      <c r="A184" s="98"/>
      <c r="B184" s="7"/>
      <c r="C184" s="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s="12" customFormat="1" ht="12.75">
      <c r="A185" s="98"/>
      <c r="B185" s="7"/>
      <c r="C185" s="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s="12" customFormat="1" ht="12.75">
      <c r="A186" s="98"/>
      <c r="B186" s="7"/>
      <c r="C186" s="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s="12" customFormat="1" ht="12.75">
      <c r="A187" s="98"/>
      <c r="B187" s="7"/>
      <c r="C187" s="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s="12" customFormat="1" ht="12.75">
      <c r="A188" s="98"/>
      <c r="B188" s="7"/>
      <c r="C188" s="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s="12" customFormat="1" ht="12.75">
      <c r="A189" s="98"/>
      <c r="B189" s="7"/>
      <c r="C189" s="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s="12" customFormat="1" ht="12.75">
      <c r="A190" s="98"/>
      <c r="B190" s="7"/>
      <c r="C190" s="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s="12" customFormat="1" ht="12.75">
      <c r="A191" s="98"/>
      <c r="B191" s="7"/>
      <c r="C191" s="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s="12" customFormat="1" ht="12.75">
      <c r="A192" s="98"/>
      <c r="B192" s="7"/>
      <c r="C192" s="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s="12" customFormat="1" ht="12.75">
      <c r="A193" s="98"/>
      <c r="B193" s="7"/>
      <c r="C193" s="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s="12" customFormat="1" ht="12.75">
      <c r="A194" s="98"/>
      <c r="B194" s="7"/>
      <c r="C194" s="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s="12" customFormat="1" ht="12.75">
      <c r="A195" s="98"/>
      <c r="B195" s="7"/>
      <c r="C195" s="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s="12" customFormat="1" ht="12.75">
      <c r="A196" s="98"/>
      <c r="B196" s="7"/>
      <c r="C196" s="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s="12" customFormat="1" ht="12.75">
      <c r="A197" s="98"/>
      <c r="B197" s="7"/>
      <c r="C197" s="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s="12" customFormat="1" ht="12.75">
      <c r="A198" s="98"/>
      <c r="B198" s="7"/>
      <c r="C198" s="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s="12" customFormat="1" ht="12.75">
      <c r="A199" s="98"/>
      <c r="B199" s="7"/>
      <c r="C199" s="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s="12" customFormat="1" ht="12.75">
      <c r="A200" s="98"/>
      <c r="B200" s="7"/>
      <c r="C200" s="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s="12" customFormat="1" ht="12.75">
      <c r="A201" s="98"/>
      <c r="B201" s="7"/>
      <c r="C201" s="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s="12" customFormat="1" ht="12.75">
      <c r="A202" s="98"/>
      <c r="B202" s="7"/>
      <c r="C202" s="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s="12" customFormat="1" ht="12.75">
      <c r="A203" s="98"/>
      <c r="B203" s="7"/>
      <c r="C203" s="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s="12" customFormat="1" ht="12.75">
      <c r="A204" s="98"/>
      <c r="B204" s="7"/>
      <c r="C204" s="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s="12" customFormat="1" ht="12.75">
      <c r="A205" s="98"/>
      <c r="B205" s="7"/>
      <c r="C205" s="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s="12" customFormat="1" ht="12.75">
      <c r="A206" s="98"/>
      <c r="B206" s="7"/>
      <c r="C206" s="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s="12" customFormat="1" ht="12.75">
      <c r="A207" s="98"/>
      <c r="B207" s="7"/>
      <c r="C207" s="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s="12" customFormat="1" ht="12.75">
      <c r="A208" s="98"/>
      <c r="B208" s="7"/>
      <c r="C208" s="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s="12" customFormat="1" ht="12.75">
      <c r="A209" s="98"/>
      <c r="B209" s="7"/>
      <c r="C209" s="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s="12" customFormat="1" ht="12.75">
      <c r="A210" s="98"/>
      <c r="B210" s="7"/>
      <c r="C210" s="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s="12" customFormat="1" ht="12.75">
      <c r="A211" s="98"/>
      <c r="B211" s="7"/>
      <c r="C211" s="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s="12" customFormat="1" ht="12.75">
      <c r="A212" s="98"/>
      <c r="B212" s="7"/>
      <c r="C212" s="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s="12" customFormat="1" ht="12.75">
      <c r="A213" s="98"/>
      <c r="B213" s="7"/>
      <c r="C213" s="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s="12" customFormat="1" ht="12.75">
      <c r="A214" s="98"/>
      <c r="B214" s="7"/>
      <c r="C214" s="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s="12" customFormat="1" ht="12.75">
      <c r="A215" s="98"/>
      <c r="B215" s="7"/>
      <c r="C215" s="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s="12" customFormat="1" ht="12.75">
      <c r="A216" s="98"/>
      <c r="B216" s="7"/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s="12" customFormat="1" ht="12.75">
      <c r="A217" s="98"/>
      <c r="B217" s="7"/>
      <c r="C217" s="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s="12" customFormat="1" ht="12.75">
      <c r="A218" s="98"/>
      <c r="B218" s="7"/>
      <c r="C218" s="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s="12" customFormat="1" ht="12.75">
      <c r="A219" s="98"/>
      <c r="B219" s="7"/>
      <c r="C219" s="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s="12" customFormat="1" ht="12.75">
      <c r="A220" s="98"/>
      <c r="B220" s="7"/>
      <c r="C220" s="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s="12" customFormat="1" ht="12.75">
      <c r="A221" s="98"/>
      <c r="B221" s="7"/>
      <c r="C221" s="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s="12" customFormat="1" ht="12.75">
      <c r="A222" s="98"/>
      <c r="B222" s="7"/>
      <c r="C222" s="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s="12" customFormat="1" ht="12.75">
      <c r="A223" s="98"/>
      <c r="B223" s="7"/>
      <c r="C223" s="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s="12" customFormat="1" ht="12.75">
      <c r="A224" s="98"/>
      <c r="B224" s="7"/>
      <c r="C224" s="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s="12" customFormat="1" ht="12.75">
      <c r="A225" s="98"/>
      <c r="B225" s="7"/>
      <c r="C225" s="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1:16" s="12" customFormat="1" ht="12.75">
      <c r="A226" s="98"/>
      <c r="B226" s="7"/>
      <c r="C226" s="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 s="12" customFormat="1" ht="12.75">
      <c r="A227" s="98"/>
      <c r="B227" s="7"/>
      <c r="C227" s="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 s="12" customFormat="1" ht="12.75">
      <c r="A228" s="98"/>
      <c r="B228" s="7"/>
      <c r="C228" s="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 s="12" customFormat="1" ht="12.75">
      <c r="A229" s="98"/>
      <c r="B229" s="7"/>
      <c r="C229" s="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s="12" customFormat="1" ht="12.75">
      <c r="A230" s="98"/>
      <c r="B230" s="7"/>
      <c r="C230" s="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s="12" customFormat="1" ht="12.75">
      <c r="A231" s="98"/>
      <c r="B231" s="7"/>
      <c r="C231" s="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s="12" customFormat="1" ht="12.75">
      <c r="A232" s="98"/>
      <c r="B232" s="7"/>
      <c r="C232" s="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s="12" customFormat="1" ht="12.75">
      <c r="A233" s="98"/>
      <c r="B233" s="7"/>
      <c r="C233" s="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s="12" customFormat="1" ht="12.75">
      <c r="A234" s="98"/>
      <c r="B234" s="7"/>
      <c r="C234" s="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s="12" customFormat="1" ht="12.75">
      <c r="A235" s="98"/>
      <c r="B235" s="7"/>
      <c r="C235" s="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s="12" customFormat="1" ht="12.75">
      <c r="A236" s="98"/>
      <c r="B236" s="7"/>
      <c r="C236" s="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s="12" customFormat="1" ht="12.75">
      <c r="A237" s="98"/>
      <c r="B237" s="7"/>
      <c r="C237" s="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s="12" customFormat="1" ht="12.75">
      <c r="A238" s="98"/>
      <c r="B238" s="7"/>
      <c r="C238" s="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s="12" customFormat="1" ht="12.75">
      <c r="A239" s="98"/>
      <c r="B239" s="7"/>
      <c r="C239" s="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s="12" customFormat="1" ht="12.75">
      <c r="A240" s="98"/>
      <c r="B240" s="7"/>
      <c r="C240" s="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s="12" customFormat="1" ht="12.75">
      <c r="A241" s="98"/>
      <c r="B241" s="7"/>
      <c r="C241" s="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s="12" customFormat="1" ht="12.75">
      <c r="A242" s="98"/>
      <c r="B242" s="7"/>
      <c r="C242" s="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s="12" customFormat="1" ht="12.75">
      <c r="A243" s="98"/>
      <c r="B243" s="7"/>
      <c r="C243" s="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s="12" customFormat="1" ht="12.75">
      <c r="A244" s="98"/>
      <c r="B244" s="7"/>
      <c r="C244" s="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s="12" customFormat="1" ht="12.75">
      <c r="A245" s="98"/>
      <c r="B245" s="7"/>
      <c r="C245" s="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s="12" customFormat="1" ht="12.75">
      <c r="A246" s="98"/>
      <c r="B246" s="7"/>
      <c r="C246" s="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s="12" customFormat="1" ht="12.75">
      <c r="A247" s="98"/>
      <c r="B247" s="7"/>
      <c r="C247" s="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s="12" customFormat="1" ht="12.75">
      <c r="A248" s="98"/>
      <c r="B248" s="7"/>
      <c r="C248" s="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s="12" customFormat="1" ht="12.75">
      <c r="A249" s="98"/>
      <c r="B249" s="7"/>
      <c r="C249" s="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s="12" customFormat="1" ht="12.75">
      <c r="A250" s="98"/>
      <c r="B250" s="7"/>
      <c r="C250" s="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s="12" customFormat="1" ht="12.75">
      <c r="A251" s="98"/>
      <c r="B251" s="7"/>
      <c r="C251" s="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s="12" customFormat="1" ht="12.75">
      <c r="A252" s="98"/>
      <c r="B252" s="7"/>
      <c r="C252" s="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s="12" customFormat="1" ht="12.75">
      <c r="A253" s="98"/>
      <c r="B253" s="7"/>
      <c r="C253" s="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s="12" customFormat="1" ht="12.75">
      <c r="A254" s="98"/>
      <c r="B254" s="7"/>
      <c r="C254" s="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 s="12" customFormat="1" ht="12.75">
      <c r="A255" s="98"/>
      <c r="B255" s="7"/>
      <c r="C255" s="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1:16" s="12" customFormat="1" ht="12.75">
      <c r="A256" s="98"/>
      <c r="B256" s="7"/>
      <c r="C256" s="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 s="12" customFormat="1" ht="12.75">
      <c r="A257" s="98"/>
      <c r="B257" s="7"/>
      <c r="C257" s="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s="12" customFormat="1" ht="12.75">
      <c r="A258" s="98"/>
      <c r="B258" s="7"/>
      <c r="C258" s="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1:16" s="12" customFormat="1" ht="12.75">
      <c r="A259" s="98"/>
      <c r="B259" s="7"/>
      <c r="C259" s="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1:16" s="12" customFormat="1" ht="12.75">
      <c r="A260" s="98"/>
      <c r="B260" s="7"/>
      <c r="C260" s="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1:16" s="12" customFormat="1" ht="12.75">
      <c r="A261" s="98"/>
      <c r="B261" s="7"/>
      <c r="C261" s="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6" s="12" customFormat="1" ht="12.75">
      <c r="A262" s="98"/>
      <c r="B262" s="7"/>
      <c r="C262" s="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 s="12" customFormat="1" ht="12.75">
      <c r="A263" s="98"/>
      <c r="B263" s="7"/>
      <c r="C263" s="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 s="12" customFormat="1" ht="12.75">
      <c r="A264" s="98"/>
      <c r="B264" s="7"/>
      <c r="C264" s="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 s="12" customFormat="1" ht="12.75">
      <c r="A265" s="98"/>
      <c r="B265" s="7"/>
      <c r="C265" s="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 s="12" customFormat="1" ht="12.75">
      <c r="A266" s="98"/>
      <c r="B266" s="7"/>
      <c r="C266" s="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1:16" s="12" customFormat="1" ht="12.75">
      <c r="A267" s="98"/>
      <c r="B267" s="7"/>
      <c r="C267" s="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 s="12" customFormat="1" ht="12.75">
      <c r="A268" s="98"/>
      <c r="B268" s="7"/>
      <c r="C268" s="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s="12" customFormat="1" ht="12.75">
      <c r="A269" s="98"/>
      <c r="B269" s="7"/>
      <c r="C269" s="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1:16" s="12" customFormat="1" ht="12.75">
      <c r="A270" s="98"/>
      <c r="B270" s="7"/>
      <c r="C270" s="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1:16" s="12" customFormat="1" ht="12.75">
      <c r="A271" s="98"/>
      <c r="B271" s="7"/>
      <c r="C271" s="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1:16" s="12" customFormat="1" ht="12.75">
      <c r="A272" s="98"/>
      <c r="B272" s="7"/>
      <c r="C272" s="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 s="12" customFormat="1" ht="12.75">
      <c r="A273" s="98"/>
      <c r="B273" s="7"/>
      <c r="C273" s="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1:16" s="12" customFormat="1" ht="12.75">
      <c r="A274" s="98"/>
      <c r="B274" s="7"/>
      <c r="C274" s="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1:16" s="12" customFormat="1" ht="12.75">
      <c r="A275" s="98"/>
      <c r="B275" s="7"/>
      <c r="C275" s="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1:16" s="12" customFormat="1" ht="12.75">
      <c r="A276" s="98"/>
      <c r="B276" s="7"/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 s="12" customFormat="1" ht="12.75">
      <c r="A277" s="98"/>
      <c r="B277" s="7"/>
      <c r="C277" s="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1:16" s="12" customFormat="1" ht="12.75">
      <c r="A278" s="98"/>
      <c r="B278" s="7"/>
      <c r="C278" s="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1:16" s="12" customFormat="1" ht="12.75">
      <c r="A279" s="98"/>
      <c r="B279" s="7"/>
      <c r="C279" s="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 s="12" customFormat="1" ht="12.75">
      <c r="A280" s="98"/>
      <c r="B280" s="7"/>
      <c r="C280" s="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s="12" customFormat="1" ht="12.75">
      <c r="A281" s="98"/>
      <c r="B281" s="7"/>
      <c r="C281" s="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 s="12" customFormat="1" ht="12.75">
      <c r="A282" s="98"/>
      <c r="B282" s="7"/>
      <c r="C282" s="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 s="12" customFormat="1" ht="12.75">
      <c r="A283" s="98"/>
      <c r="B283" s="7"/>
      <c r="C283" s="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 s="12" customFormat="1" ht="12.75">
      <c r="A284" s="98"/>
      <c r="B284" s="7"/>
      <c r="C284" s="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1:16" s="12" customFormat="1" ht="12.75">
      <c r="A285" s="98"/>
      <c r="B285" s="7"/>
      <c r="C285" s="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 s="12" customFormat="1" ht="12.75">
      <c r="A286" s="98"/>
      <c r="B286" s="7"/>
      <c r="C286" s="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1:16" s="12" customFormat="1" ht="12.75">
      <c r="A287" s="98"/>
      <c r="B287" s="7"/>
      <c r="C287" s="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 s="12" customFormat="1" ht="12.75">
      <c r="A288" s="98"/>
      <c r="B288" s="7"/>
      <c r="C288" s="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1:16" s="12" customFormat="1" ht="12.75">
      <c r="A289" s="98"/>
      <c r="B289" s="7"/>
      <c r="C289" s="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 s="12" customFormat="1" ht="12.75">
      <c r="A290" s="98"/>
      <c r="B290" s="7"/>
      <c r="C290" s="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s="12" customFormat="1" ht="12.75">
      <c r="A291" s="98"/>
      <c r="B291" s="7"/>
      <c r="C291" s="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1:16" s="12" customFormat="1" ht="12.75">
      <c r="A292" s="98"/>
      <c r="B292" s="7"/>
      <c r="C292" s="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1:16" s="12" customFormat="1" ht="12.75">
      <c r="A293" s="98"/>
      <c r="B293" s="7"/>
      <c r="C293" s="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 s="12" customFormat="1" ht="12.75">
      <c r="A294" s="98"/>
      <c r="B294" s="7"/>
      <c r="C294" s="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 s="12" customFormat="1" ht="12.75">
      <c r="A295" s="98"/>
      <c r="B295" s="7"/>
      <c r="C295" s="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 s="12" customFormat="1" ht="12.75">
      <c r="A296" s="98"/>
      <c r="B296" s="7"/>
      <c r="C296" s="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 s="12" customFormat="1" ht="12.75">
      <c r="A297" s="98"/>
      <c r="B297" s="7"/>
      <c r="C297" s="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1:16" s="12" customFormat="1" ht="12.75">
      <c r="A298" s="98"/>
      <c r="B298" s="7"/>
      <c r="C298" s="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1:16" s="12" customFormat="1" ht="12.75">
      <c r="A299" s="98"/>
      <c r="B299" s="7"/>
      <c r="C299" s="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1:16" s="12" customFormat="1" ht="12.75">
      <c r="A300" s="98"/>
      <c r="B300" s="7"/>
      <c r="C300" s="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1:16" s="12" customFormat="1" ht="12.75">
      <c r="A301" s="98"/>
      <c r="B301" s="7"/>
      <c r="C301" s="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1:16" s="12" customFormat="1" ht="12.75">
      <c r="A302" s="98"/>
      <c r="B302" s="7"/>
      <c r="C302" s="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 s="12" customFormat="1" ht="12.75">
      <c r="A303" s="98"/>
      <c r="B303" s="7"/>
      <c r="C303" s="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1:16" s="12" customFormat="1" ht="12.75">
      <c r="A304" s="98"/>
      <c r="B304" s="7"/>
      <c r="C304" s="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1:16" s="12" customFormat="1" ht="12.75">
      <c r="A305" s="98"/>
      <c r="B305" s="7"/>
      <c r="C305" s="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1:16" s="12" customFormat="1" ht="12.75">
      <c r="A306" s="98"/>
      <c r="B306" s="7"/>
      <c r="C306" s="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1:16" s="12" customFormat="1" ht="12.75">
      <c r="A307" s="98"/>
      <c r="B307" s="7"/>
      <c r="C307" s="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1:16" s="12" customFormat="1" ht="12.75">
      <c r="A308" s="98"/>
      <c r="B308" s="7"/>
      <c r="C308" s="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1:16" s="12" customFormat="1" ht="12.75">
      <c r="A309" s="98"/>
      <c r="B309" s="7"/>
      <c r="C309" s="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1:16" s="12" customFormat="1" ht="12.75">
      <c r="A310" s="98"/>
      <c r="B310" s="7"/>
      <c r="C310" s="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1:16" s="12" customFormat="1" ht="12.75">
      <c r="A311" s="98"/>
      <c r="B311" s="7"/>
      <c r="C311" s="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1:16" s="12" customFormat="1" ht="12.75">
      <c r="A312" s="98"/>
      <c r="B312" s="7"/>
      <c r="C312" s="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1:16" s="12" customFormat="1" ht="12.75">
      <c r="A313" s="98"/>
      <c r="B313" s="7"/>
      <c r="C313" s="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1:16" s="12" customFormat="1" ht="12.75">
      <c r="A314" s="98"/>
      <c r="B314" s="7"/>
      <c r="C314" s="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1:16" s="12" customFormat="1" ht="12.75">
      <c r="A315" s="98"/>
      <c r="B315" s="7"/>
      <c r="C315" s="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1:16" s="12" customFormat="1" ht="12.75">
      <c r="A316" s="98"/>
      <c r="B316" s="7"/>
      <c r="C316" s="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1:16" s="12" customFormat="1" ht="12.75">
      <c r="A317" s="98"/>
      <c r="B317" s="7"/>
      <c r="C317" s="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1:16" s="12" customFormat="1" ht="12.75">
      <c r="A318" s="98"/>
      <c r="B318" s="7"/>
      <c r="C318" s="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1:16" s="12" customFormat="1" ht="12.75">
      <c r="A319" s="98"/>
      <c r="B319" s="7"/>
      <c r="C319" s="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1:16" s="12" customFormat="1" ht="12.75">
      <c r="A320" s="98"/>
      <c r="B320" s="7"/>
      <c r="C320" s="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1:16" s="12" customFormat="1" ht="12.75">
      <c r="A321" s="98"/>
      <c r="B321" s="7"/>
      <c r="C321" s="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1:16" s="12" customFormat="1" ht="12.75">
      <c r="A322" s="98"/>
      <c r="B322" s="7"/>
      <c r="C322" s="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1:16" s="12" customFormat="1" ht="12.75">
      <c r="A323" s="98"/>
      <c r="B323" s="7"/>
      <c r="C323" s="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1:16" s="12" customFormat="1" ht="12.75">
      <c r="A324" s="98"/>
      <c r="B324" s="7"/>
      <c r="C324" s="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1:16" s="12" customFormat="1" ht="12.75">
      <c r="A325" s="98"/>
      <c r="B325" s="7"/>
      <c r="C325" s="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1:16" s="12" customFormat="1" ht="12.75">
      <c r="A326" s="98"/>
      <c r="B326" s="7"/>
      <c r="C326" s="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1:16" s="12" customFormat="1" ht="12.75">
      <c r="A327" s="98"/>
      <c r="B327" s="7"/>
      <c r="C327" s="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1:16" s="12" customFormat="1" ht="12.75">
      <c r="A328" s="98"/>
      <c r="B328" s="7"/>
      <c r="C328" s="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1:16" s="12" customFormat="1" ht="12.75">
      <c r="A329" s="98"/>
      <c r="B329" s="7"/>
      <c r="C329" s="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1:16" s="12" customFormat="1" ht="12.75">
      <c r="A330" s="98"/>
      <c r="B330" s="7"/>
      <c r="C330" s="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1:16" s="12" customFormat="1" ht="12.75">
      <c r="A331" s="98"/>
      <c r="B331" s="7"/>
      <c r="C331" s="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1:16" s="12" customFormat="1" ht="12.75">
      <c r="A332" s="98"/>
      <c r="B332" s="7"/>
      <c r="C332" s="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1:16" s="12" customFormat="1" ht="12.75">
      <c r="A333" s="98"/>
      <c r="B333" s="7"/>
      <c r="C333" s="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1:16" s="12" customFormat="1" ht="12.75">
      <c r="A334" s="98"/>
      <c r="B334" s="7"/>
      <c r="C334" s="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1:16" s="12" customFormat="1" ht="12.75">
      <c r="A335" s="98"/>
      <c r="B335" s="7"/>
      <c r="C335" s="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1:16" s="12" customFormat="1" ht="12.75">
      <c r="A336" s="98"/>
      <c r="B336" s="7"/>
      <c r="C336" s="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1:16" s="12" customFormat="1" ht="12.75">
      <c r="A337" s="98"/>
      <c r="B337" s="7"/>
      <c r="C337" s="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1:16" s="12" customFormat="1" ht="12.75">
      <c r="A338" s="98"/>
      <c r="B338" s="7"/>
      <c r="C338" s="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1:16" s="12" customFormat="1" ht="12.75">
      <c r="A339" s="98"/>
      <c r="B339" s="7"/>
      <c r="C339" s="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1:16" s="12" customFormat="1" ht="12.75">
      <c r="A340" s="98"/>
      <c r="B340" s="7"/>
      <c r="C340" s="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1:16" s="12" customFormat="1" ht="12.75">
      <c r="A341" s="98"/>
      <c r="B341" s="7"/>
      <c r="C341" s="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1:16" s="12" customFormat="1" ht="12.75">
      <c r="A342" s="98"/>
      <c r="B342" s="7"/>
      <c r="C342" s="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1:16" s="12" customFormat="1" ht="12.75">
      <c r="A343" s="98"/>
      <c r="B343" s="7"/>
      <c r="C343" s="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1:16" s="12" customFormat="1" ht="12.75">
      <c r="A344" s="98"/>
      <c r="B344" s="7"/>
      <c r="C344" s="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1:16" s="12" customFormat="1" ht="12.75">
      <c r="A345" s="98"/>
      <c r="B345" s="7"/>
      <c r="C345" s="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1:16" s="12" customFormat="1" ht="12.75">
      <c r="A346" s="98"/>
      <c r="B346" s="7"/>
      <c r="C346" s="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1:16" s="12" customFormat="1" ht="12.75">
      <c r="A347" s="98"/>
      <c r="B347" s="7"/>
      <c r="C347" s="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1:16" s="12" customFormat="1" ht="12.75">
      <c r="A348" s="98"/>
      <c r="B348" s="7"/>
      <c r="C348" s="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1:16" s="12" customFormat="1" ht="12.75">
      <c r="A349" s="98"/>
      <c r="B349" s="7"/>
      <c r="C349" s="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1:16" s="12" customFormat="1" ht="12.75">
      <c r="A350" s="98"/>
      <c r="B350" s="7"/>
      <c r="C350" s="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1:16" s="12" customFormat="1" ht="12.75">
      <c r="A351" s="98"/>
      <c r="B351" s="7"/>
      <c r="C351" s="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1:16" s="12" customFormat="1" ht="12.75">
      <c r="A352" s="98"/>
      <c r="B352" s="7"/>
      <c r="C352" s="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1:16" s="12" customFormat="1" ht="12.75">
      <c r="A353" s="98"/>
      <c r="B353" s="7"/>
      <c r="C353" s="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1:16" s="12" customFormat="1" ht="12.75">
      <c r="A354" s="98"/>
      <c r="B354" s="7"/>
      <c r="C354" s="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1:16" s="12" customFormat="1" ht="12.75">
      <c r="A355" s="98"/>
      <c r="B355" s="7"/>
      <c r="C355" s="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1:16" s="12" customFormat="1" ht="12.75">
      <c r="A356" s="98"/>
      <c r="B356" s="7"/>
      <c r="C356" s="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6" s="12" customFormat="1" ht="12.75">
      <c r="A357" s="98"/>
      <c r="B357" s="7"/>
      <c r="C357" s="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1:16" s="12" customFormat="1" ht="12.75">
      <c r="A358" s="98"/>
      <c r="B358" s="7"/>
      <c r="C358" s="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1:16" s="12" customFormat="1" ht="12.75">
      <c r="A359" s="98"/>
      <c r="B359" s="7"/>
      <c r="C359" s="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1:16" s="12" customFormat="1" ht="12.75">
      <c r="A360" s="98"/>
      <c r="B360" s="7"/>
      <c r="C360" s="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1:16" s="12" customFormat="1" ht="12.75">
      <c r="A361" s="98"/>
      <c r="B361" s="7"/>
      <c r="C361" s="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1:16" s="12" customFormat="1" ht="12.75">
      <c r="A362" s="98"/>
      <c r="B362" s="7"/>
      <c r="C362" s="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1:16" s="12" customFormat="1" ht="12.75">
      <c r="A363" s="98"/>
      <c r="B363" s="7"/>
      <c r="C363" s="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1:16" s="12" customFormat="1" ht="12.75">
      <c r="A364" s="98"/>
      <c r="B364" s="7"/>
      <c r="C364" s="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1:16" s="12" customFormat="1" ht="12.75">
      <c r="A365" s="98"/>
      <c r="B365" s="7"/>
      <c r="C365" s="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1:16" s="12" customFormat="1" ht="12.75">
      <c r="A366" s="98"/>
      <c r="B366" s="7"/>
      <c r="C366" s="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1:16" s="12" customFormat="1" ht="12.75">
      <c r="A367" s="98"/>
      <c r="B367" s="7"/>
      <c r="C367" s="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1:16" s="12" customFormat="1" ht="12.75">
      <c r="A368" s="98"/>
      <c r="B368" s="7"/>
      <c r="C368" s="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1:16" s="12" customFormat="1" ht="12.75">
      <c r="A369" s="98"/>
      <c r="B369" s="7"/>
      <c r="C369" s="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1:16" s="12" customFormat="1" ht="12.75">
      <c r="A370" s="98"/>
      <c r="B370" s="7"/>
      <c r="C370" s="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1:16" s="12" customFormat="1" ht="12.75">
      <c r="A371" s="98"/>
      <c r="B371" s="7"/>
      <c r="C371" s="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1:16" s="12" customFormat="1" ht="12.75">
      <c r="A372" s="98"/>
      <c r="B372" s="7"/>
      <c r="C372" s="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1:16" s="12" customFormat="1" ht="12.75">
      <c r="A373" s="98"/>
      <c r="B373" s="7"/>
      <c r="C373" s="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1:16" s="12" customFormat="1" ht="12.75">
      <c r="A374" s="98"/>
      <c r="B374" s="7"/>
      <c r="C374" s="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1:16" s="12" customFormat="1" ht="12.75">
      <c r="A375" s="98"/>
      <c r="B375" s="7"/>
      <c r="C375" s="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1:16" s="12" customFormat="1" ht="12.75">
      <c r="A376" s="98"/>
      <c r="B376" s="7"/>
      <c r="C376" s="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1:16" s="12" customFormat="1" ht="12.75">
      <c r="A377" s="98"/>
      <c r="B377" s="7"/>
      <c r="C377" s="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 s="12" customFormat="1" ht="12.75">
      <c r="A378" s="98"/>
      <c r="B378" s="7"/>
      <c r="C378" s="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 s="12" customFormat="1" ht="12.75">
      <c r="A379" s="98"/>
      <c r="B379" s="7"/>
      <c r="C379" s="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1:16" s="12" customFormat="1" ht="12.75">
      <c r="A380" s="98"/>
      <c r="B380" s="7"/>
      <c r="C380" s="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1:16" s="12" customFormat="1" ht="12.75">
      <c r="A381" s="98"/>
      <c r="B381" s="7"/>
      <c r="C381" s="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1:16" s="12" customFormat="1" ht="12.75">
      <c r="A382" s="98"/>
      <c r="B382" s="7"/>
      <c r="C382" s="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1:16" s="12" customFormat="1" ht="12.75">
      <c r="A383" s="98"/>
      <c r="B383" s="7"/>
      <c r="C383" s="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1:16" s="12" customFormat="1" ht="12.75">
      <c r="A384" s="98"/>
      <c r="B384" s="7"/>
      <c r="C384" s="7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1:16" s="12" customFormat="1" ht="12.75">
      <c r="A385" s="98"/>
      <c r="B385" s="7"/>
      <c r="C385" s="7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s="12" customFormat="1" ht="12.75">
      <c r="A386" s="98"/>
      <c r="B386" s="7"/>
      <c r="C386" s="7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s="12" customFormat="1" ht="12.75">
      <c r="A387" s="98"/>
      <c r="B387" s="7"/>
      <c r="C387" s="7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1:16" s="12" customFormat="1" ht="12.75">
      <c r="A388" s="98"/>
      <c r="B388" s="7"/>
      <c r="C388" s="7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1:16" s="12" customFormat="1" ht="12.75">
      <c r="A389" s="98"/>
      <c r="B389" s="7"/>
      <c r="C389" s="7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1:16" s="12" customFormat="1" ht="12.75">
      <c r="A390" s="98"/>
      <c r="B390" s="7"/>
      <c r="C390" s="7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1:16" s="12" customFormat="1" ht="12.75">
      <c r="A391" s="98"/>
      <c r="B391" s="7"/>
      <c r="C391" s="7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1:16" s="12" customFormat="1" ht="12.75">
      <c r="A392" s="98"/>
      <c r="B392" s="7"/>
      <c r="C392" s="7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1:16" s="12" customFormat="1" ht="12.75">
      <c r="A393" s="98"/>
      <c r="B393" s="7"/>
      <c r="C393" s="7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1:16" s="12" customFormat="1" ht="12.75">
      <c r="A394" s="98"/>
      <c r="B394" s="7"/>
      <c r="C394" s="7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s="12" customFormat="1" ht="12.75">
      <c r="A395" s="98"/>
      <c r="B395" s="7"/>
      <c r="C395" s="7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s="12" customFormat="1" ht="12.75">
      <c r="A396" s="98"/>
      <c r="B396" s="7"/>
      <c r="C396" s="7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1:16" s="12" customFormat="1" ht="12.75">
      <c r="A397" s="98"/>
      <c r="B397" s="7"/>
      <c r="C397" s="7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1:16" s="12" customFormat="1" ht="12.75">
      <c r="A398" s="98"/>
      <c r="B398" s="7"/>
      <c r="C398" s="7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1:16" s="12" customFormat="1" ht="12.75">
      <c r="A399" s="98"/>
      <c r="B399" s="7"/>
      <c r="C399" s="7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1:16" s="12" customFormat="1" ht="12.75">
      <c r="A400" s="98"/>
      <c r="B400" s="7"/>
      <c r="C400" s="7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1:16" s="12" customFormat="1" ht="12.75">
      <c r="A401" s="98"/>
      <c r="B401" s="7"/>
      <c r="C401" s="7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1:16" s="12" customFormat="1" ht="12.75">
      <c r="A402" s="98"/>
      <c r="B402" s="7"/>
      <c r="C402" s="7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1:16" s="12" customFormat="1" ht="12.75">
      <c r="A403" s="98"/>
      <c r="B403" s="7"/>
      <c r="C403" s="7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 s="12" customFormat="1" ht="12.75">
      <c r="A404" s="98"/>
      <c r="B404" s="7"/>
      <c r="C404" s="7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 s="12" customFormat="1" ht="12.75">
      <c r="A405" s="98"/>
      <c r="B405" s="7"/>
      <c r="C405" s="7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s="12" customFormat="1" ht="12.75">
      <c r="A406" s="98"/>
      <c r="B406" s="7"/>
      <c r="C406" s="7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 s="12" customFormat="1" ht="12.75">
      <c r="A407" s="98"/>
      <c r="B407" s="7"/>
      <c r="C407" s="7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1:16" s="12" customFormat="1" ht="12.75">
      <c r="A408" s="98"/>
      <c r="B408" s="7"/>
      <c r="C408" s="7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1:16" s="12" customFormat="1" ht="12.75">
      <c r="A409" s="98"/>
      <c r="B409" s="7"/>
      <c r="C409" s="7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1:16" s="12" customFormat="1" ht="12.75">
      <c r="A410" s="98"/>
      <c r="B410" s="7"/>
      <c r="C410" s="7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1:16" s="12" customFormat="1" ht="12.75">
      <c r="A411" s="98"/>
      <c r="B411" s="7"/>
      <c r="C411" s="7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1:16" s="12" customFormat="1" ht="12.75">
      <c r="A412" s="98"/>
      <c r="B412" s="7"/>
      <c r="C412" s="7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 s="12" customFormat="1" ht="12.75">
      <c r="A413" s="98"/>
      <c r="B413" s="7"/>
      <c r="C413" s="7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 s="12" customFormat="1" ht="12.75">
      <c r="A414" s="98"/>
      <c r="B414" s="7"/>
      <c r="C414" s="7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1:16" s="12" customFormat="1" ht="12.75">
      <c r="A415" s="98"/>
      <c r="B415" s="7"/>
      <c r="C415" s="7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1:16" s="12" customFormat="1" ht="12.75">
      <c r="A416" s="98"/>
      <c r="B416" s="7"/>
      <c r="C416" s="7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1:16" s="12" customFormat="1" ht="12.75">
      <c r="A417" s="98"/>
      <c r="B417" s="7"/>
      <c r="C417" s="7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1:16" s="12" customFormat="1" ht="12.75">
      <c r="A418" s="98"/>
      <c r="B418" s="7"/>
      <c r="C418" s="7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1:16" s="12" customFormat="1" ht="12.75">
      <c r="A419" s="98"/>
      <c r="B419" s="7"/>
      <c r="C419" s="7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 s="12" customFormat="1" ht="12.75">
      <c r="A420" s="98"/>
      <c r="B420" s="7"/>
      <c r="C420" s="7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s="12" customFormat="1" ht="12.75">
      <c r="A421" s="98"/>
      <c r="B421" s="7"/>
      <c r="C421" s="7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1:16" s="12" customFormat="1" ht="12.75">
      <c r="A422" s="98"/>
      <c r="B422" s="7"/>
      <c r="C422" s="7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1:16" s="12" customFormat="1" ht="12.75">
      <c r="A423" s="98"/>
      <c r="B423" s="7"/>
      <c r="C423" s="7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1:16" s="12" customFormat="1" ht="12.75">
      <c r="A424" s="98"/>
      <c r="B424" s="7"/>
      <c r="C424" s="7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1:16" s="12" customFormat="1" ht="12.75">
      <c r="A425" s="98"/>
      <c r="B425" s="7"/>
      <c r="C425" s="7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1:16" s="12" customFormat="1" ht="12.75">
      <c r="A426" s="98"/>
      <c r="B426" s="7"/>
      <c r="C426" s="7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 s="12" customFormat="1" ht="12.75">
      <c r="A427" s="98"/>
      <c r="B427" s="7"/>
      <c r="C427" s="7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 s="12" customFormat="1" ht="12.75">
      <c r="A428" s="98"/>
      <c r="B428" s="7"/>
      <c r="C428" s="7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1:16" s="12" customFormat="1" ht="12.75">
      <c r="A429" s="98"/>
      <c r="B429" s="7"/>
      <c r="C429" s="7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1:16" s="12" customFormat="1" ht="12.75">
      <c r="A430" s="98"/>
      <c r="B430" s="7"/>
      <c r="C430" s="7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1:16" s="12" customFormat="1" ht="12.75">
      <c r="A431" s="98"/>
      <c r="B431" s="7"/>
      <c r="C431" s="7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1:16" s="12" customFormat="1" ht="12.75">
      <c r="A432" s="98"/>
      <c r="B432" s="7"/>
      <c r="C432" s="7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1:16" s="12" customFormat="1" ht="12.75">
      <c r="A433" s="98"/>
      <c r="B433" s="7"/>
      <c r="C433" s="7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1:16" s="12" customFormat="1" ht="12.75">
      <c r="A434" s="98"/>
      <c r="B434" s="7"/>
      <c r="C434" s="7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1:16" s="12" customFormat="1" ht="12.75">
      <c r="A435" s="98"/>
      <c r="B435" s="7"/>
      <c r="C435" s="7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1:16" s="12" customFormat="1" ht="12.75">
      <c r="A436" s="98"/>
      <c r="B436" s="7"/>
      <c r="C436" s="7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 s="12" customFormat="1" ht="12.75">
      <c r="A437" s="98"/>
      <c r="B437" s="7"/>
      <c r="C437" s="7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 s="12" customFormat="1" ht="12.75">
      <c r="A438" s="98"/>
      <c r="B438" s="7"/>
      <c r="C438" s="7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1:16" s="12" customFormat="1" ht="12.75">
      <c r="A439" s="98"/>
      <c r="B439" s="7"/>
      <c r="C439" s="7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1:16" s="12" customFormat="1" ht="12.75">
      <c r="A440" s="98"/>
      <c r="B440" s="7"/>
      <c r="C440" s="7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1:16" s="12" customFormat="1" ht="12.75">
      <c r="A441" s="98"/>
      <c r="B441" s="7"/>
      <c r="C441" s="7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1:16" s="12" customFormat="1" ht="12.75">
      <c r="A442" s="98"/>
      <c r="B442" s="7"/>
      <c r="C442" s="7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1:16" s="12" customFormat="1" ht="12.75">
      <c r="A443" s="98"/>
      <c r="B443" s="7"/>
      <c r="C443" s="7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1:16" s="12" customFormat="1" ht="12.75">
      <c r="A444" s="98"/>
      <c r="B444" s="7"/>
      <c r="C444" s="7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1:16" s="12" customFormat="1" ht="12.75">
      <c r="A445" s="98"/>
      <c r="B445" s="7"/>
      <c r="C445" s="7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 s="12" customFormat="1" ht="12.75">
      <c r="A446" s="98"/>
      <c r="B446" s="7"/>
      <c r="C446" s="7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s="12" customFormat="1" ht="12.75">
      <c r="A447" s="98"/>
      <c r="B447" s="7"/>
      <c r="C447" s="7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 s="12" customFormat="1" ht="12.75">
      <c r="A448" s="98"/>
      <c r="B448" s="7"/>
      <c r="C448" s="7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 s="12" customFormat="1" ht="12.75">
      <c r="A449" s="98"/>
      <c r="B449" s="7"/>
      <c r="C449" s="7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 s="12" customFormat="1" ht="12.75">
      <c r="A450" s="98"/>
      <c r="B450" s="7"/>
      <c r="C450" s="7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1:16" s="12" customFormat="1" ht="12.75">
      <c r="A451" s="98"/>
      <c r="B451" s="7"/>
      <c r="C451" s="7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1:16" s="12" customFormat="1" ht="12.75">
      <c r="A452" s="98"/>
      <c r="B452" s="7"/>
      <c r="C452" s="7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1:16" s="12" customFormat="1" ht="12.75">
      <c r="A453" s="98"/>
      <c r="B453" s="7"/>
      <c r="C453" s="7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1:16" s="12" customFormat="1" ht="12.75">
      <c r="A454" s="98"/>
      <c r="B454" s="7"/>
      <c r="C454" s="7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1:16" s="12" customFormat="1" ht="12.75">
      <c r="A455" s="98"/>
      <c r="B455" s="7"/>
      <c r="C455" s="7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1:16" s="12" customFormat="1" ht="12.75">
      <c r="A456" s="98"/>
      <c r="B456" s="7"/>
      <c r="C456" s="7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1:16" s="12" customFormat="1" ht="12.75">
      <c r="A457" s="98"/>
      <c r="B457" s="7"/>
      <c r="C457" s="7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1:16" s="12" customFormat="1" ht="12.75">
      <c r="A458" s="98"/>
      <c r="B458" s="7"/>
      <c r="C458" s="7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1:16" s="12" customFormat="1" ht="12.75">
      <c r="A459" s="98"/>
      <c r="B459" s="7"/>
      <c r="C459" s="7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1:16" s="12" customFormat="1" ht="12.75">
      <c r="A460" s="98"/>
      <c r="B460" s="7"/>
      <c r="C460" s="7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1:16" s="12" customFormat="1" ht="12.75">
      <c r="A461" s="98"/>
      <c r="B461" s="7"/>
      <c r="C461" s="7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s="12" customFormat="1" ht="12.75">
      <c r="A462" s="98"/>
      <c r="B462" s="7"/>
      <c r="C462" s="7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s="12" customFormat="1" ht="12.75">
      <c r="A463" s="98"/>
      <c r="B463" s="7"/>
      <c r="C463" s="7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1:16" s="12" customFormat="1" ht="12.75">
      <c r="A464" s="98"/>
      <c r="B464" s="7"/>
      <c r="C464" s="7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1:16" s="12" customFormat="1" ht="12.75">
      <c r="A465" s="98"/>
      <c r="B465" s="7"/>
      <c r="C465" s="7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1:16" s="12" customFormat="1" ht="12.75">
      <c r="A466" s="98"/>
      <c r="B466" s="7"/>
      <c r="C466" s="7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1:16" s="12" customFormat="1" ht="12.75">
      <c r="A467" s="98"/>
      <c r="B467" s="7"/>
      <c r="C467" s="7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1:16" s="12" customFormat="1" ht="12.75">
      <c r="A468" s="98"/>
      <c r="B468" s="7"/>
      <c r="C468" s="7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 s="12" customFormat="1" ht="12.75">
      <c r="A469" s="98"/>
      <c r="B469" s="7"/>
      <c r="C469" s="7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 s="12" customFormat="1" ht="12.75">
      <c r="A470" s="98"/>
      <c r="B470" s="7"/>
      <c r="C470" s="7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1:16" s="12" customFormat="1" ht="12.75">
      <c r="A471" s="98"/>
      <c r="B471" s="7"/>
      <c r="C471" s="7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1:16" s="12" customFormat="1" ht="12.75">
      <c r="A472" s="98"/>
      <c r="B472" s="7"/>
      <c r="C472" s="7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1:16" s="12" customFormat="1" ht="12.75">
      <c r="A473" s="98"/>
      <c r="B473" s="7"/>
      <c r="C473" s="7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1:16" s="12" customFormat="1" ht="12.75">
      <c r="A474" s="98"/>
      <c r="B474" s="7"/>
      <c r="C474" s="7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1:16" s="12" customFormat="1" ht="12.75">
      <c r="A475" s="98"/>
      <c r="B475" s="7"/>
      <c r="C475" s="7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1:16" s="12" customFormat="1" ht="12.75">
      <c r="A476" s="98"/>
      <c r="B476" s="7"/>
      <c r="C476" s="7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1:16" s="12" customFormat="1" ht="12.75">
      <c r="A477" s="98"/>
      <c r="B477" s="7"/>
      <c r="C477" s="7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 s="12" customFormat="1" ht="12.75">
      <c r="A478" s="98"/>
      <c r="B478" s="7"/>
      <c r="C478" s="7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 s="12" customFormat="1" ht="12.75">
      <c r="A479" s="98"/>
      <c r="B479" s="7"/>
      <c r="C479" s="7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1:16" s="12" customFormat="1" ht="12.75">
      <c r="A480" s="98"/>
      <c r="B480" s="7"/>
      <c r="C480" s="7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1:16" s="12" customFormat="1" ht="12.75">
      <c r="A481" s="98"/>
      <c r="B481" s="7"/>
      <c r="C481" s="7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1:16" s="12" customFormat="1" ht="12.75">
      <c r="A482" s="98"/>
      <c r="B482" s="7"/>
      <c r="C482" s="7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1:16" s="12" customFormat="1" ht="12.75">
      <c r="A483" s="98"/>
      <c r="B483" s="7"/>
      <c r="C483" s="7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 s="12" customFormat="1" ht="12.75">
      <c r="A484" s="98"/>
      <c r="B484" s="7"/>
      <c r="C484" s="7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 s="12" customFormat="1" ht="12.75">
      <c r="A485" s="98"/>
      <c r="B485" s="7"/>
      <c r="C485" s="7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1:16" s="12" customFormat="1" ht="12.75">
      <c r="A486" s="98"/>
      <c r="B486" s="7"/>
      <c r="C486" s="7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1:16" s="12" customFormat="1" ht="12.75">
      <c r="A487" s="98"/>
      <c r="B487" s="7"/>
      <c r="C487" s="7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1:16" s="12" customFormat="1" ht="12.75">
      <c r="A488" s="98"/>
      <c r="B488" s="7"/>
      <c r="C488" s="7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1:16" s="12" customFormat="1" ht="12.75">
      <c r="A489" s="98"/>
      <c r="B489" s="7"/>
      <c r="C489" s="7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1:16" s="12" customFormat="1" ht="12.75">
      <c r="A490" s="98"/>
      <c r="B490" s="7"/>
      <c r="C490" s="7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1:16" s="12" customFormat="1" ht="12.75">
      <c r="A491" s="98"/>
      <c r="B491" s="7"/>
      <c r="C491" s="7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 s="12" customFormat="1" ht="12.75">
      <c r="A492" s="98"/>
      <c r="B492" s="7"/>
      <c r="C492" s="7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1:16" s="12" customFormat="1" ht="12.75">
      <c r="A493" s="98"/>
      <c r="B493" s="7"/>
      <c r="C493" s="7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1:16" s="12" customFormat="1" ht="12.75">
      <c r="A494" s="98"/>
      <c r="B494" s="7"/>
      <c r="C494" s="7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1:16" s="12" customFormat="1" ht="12.75">
      <c r="A495" s="98"/>
      <c r="B495" s="7"/>
      <c r="C495" s="7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1:16" s="12" customFormat="1" ht="12.75">
      <c r="A496" s="98"/>
      <c r="B496" s="7"/>
      <c r="C496" s="7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1:16" s="12" customFormat="1" ht="12.75">
      <c r="A497" s="98"/>
      <c r="B497" s="7"/>
      <c r="C497" s="7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1:16" s="12" customFormat="1" ht="12.75">
      <c r="A498" s="98"/>
      <c r="B498" s="7"/>
      <c r="C498" s="7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1:16" s="12" customFormat="1" ht="12.75">
      <c r="A499" s="98"/>
      <c r="B499" s="7"/>
      <c r="C499" s="7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1:16" s="12" customFormat="1" ht="12.75">
      <c r="A500" s="98"/>
      <c r="B500" s="7"/>
      <c r="C500" s="7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1:16" s="12" customFormat="1" ht="12.75">
      <c r="A501" s="98"/>
      <c r="B501" s="7"/>
      <c r="C501" s="7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1:16" s="12" customFormat="1" ht="12.75">
      <c r="A502" s="98"/>
      <c r="B502" s="7"/>
      <c r="C502" s="7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1:16" s="12" customFormat="1" ht="12.75">
      <c r="A503" s="98"/>
      <c r="B503" s="7"/>
      <c r="C503" s="7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1:16" s="12" customFormat="1" ht="12.75">
      <c r="A504" s="98"/>
      <c r="B504" s="7"/>
      <c r="C504" s="7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1:16" s="12" customFormat="1" ht="12.75">
      <c r="A505" s="98"/>
      <c r="B505" s="7"/>
      <c r="C505" s="7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1:16" s="12" customFormat="1" ht="12.75">
      <c r="A506" s="98"/>
      <c r="B506" s="7"/>
      <c r="C506" s="7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1:16" s="12" customFormat="1" ht="12.75">
      <c r="A507" s="98"/>
      <c r="B507" s="7"/>
      <c r="C507" s="7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1:16" s="12" customFormat="1" ht="12.75">
      <c r="A508" s="98"/>
      <c r="B508" s="7"/>
      <c r="C508" s="7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1:16" s="12" customFormat="1" ht="12.75">
      <c r="A509" s="98"/>
      <c r="B509" s="7"/>
      <c r="C509" s="7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1:16" s="12" customFormat="1" ht="12.75">
      <c r="A510" s="98"/>
      <c r="B510" s="7"/>
      <c r="C510" s="7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1:16" s="12" customFormat="1" ht="12.75">
      <c r="A511" s="98"/>
      <c r="B511" s="7"/>
      <c r="C511" s="7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1:16" s="12" customFormat="1" ht="12.75">
      <c r="A512" s="98"/>
      <c r="B512" s="7"/>
      <c r="C512" s="7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1:16" s="12" customFormat="1" ht="12.75">
      <c r="A513" s="98"/>
      <c r="B513" s="7"/>
      <c r="C513" s="7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1:16" s="12" customFormat="1" ht="12.75">
      <c r="A514" s="98"/>
      <c r="B514" s="7"/>
      <c r="C514" s="7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1:16" s="12" customFormat="1" ht="12.75">
      <c r="A515" s="98"/>
      <c r="B515" s="7"/>
      <c r="C515" s="7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1:16" s="12" customFormat="1" ht="12.75">
      <c r="A516" s="98"/>
      <c r="B516" s="7"/>
      <c r="C516" s="7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1:16" s="12" customFormat="1" ht="12.75">
      <c r="A517" s="98"/>
      <c r="B517" s="7"/>
      <c r="C517" s="7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1:16" s="12" customFormat="1" ht="12.75">
      <c r="A518" s="98"/>
      <c r="B518" s="7"/>
      <c r="C518" s="7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1:16" s="12" customFormat="1" ht="12.75">
      <c r="A519" s="98"/>
      <c r="B519" s="7"/>
      <c r="C519" s="7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1:16" s="12" customFormat="1" ht="12.75">
      <c r="A520" s="98"/>
      <c r="B520" s="7"/>
      <c r="C520" s="7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1:16" s="12" customFormat="1" ht="12.75">
      <c r="A521" s="98"/>
      <c r="B521" s="7"/>
      <c r="C521" s="7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ht="12.75">
      <c r="D522" s="8"/>
    </row>
    <row r="523" ht="12.75">
      <c r="D523" s="8"/>
    </row>
    <row r="524" ht="12.75">
      <c r="D524" s="8"/>
    </row>
    <row r="525" ht="12.75">
      <c r="D525" s="8"/>
    </row>
    <row r="526" ht="12.75">
      <c r="D526" s="8"/>
    </row>
    <row r="527" ht="12.75">
      <c r="D527" s="8"/>
    </row>
    <row r="528" ht="12.75">
      <c r="D528" s="8"/>
    </row>
    <row r="529" ht="12.75">
      <c r="D529" s="8"/>
    </row>
    <row r="530" ht="12.75">
      <c r="D530" s="8"/>
    </row>
    <row r="531" ht="12.75">
      <c r="D531" s="8"/>
    </row>
    <row r="532" ht="12.75">
      <c r="D532" s="8"/>
    </row>
    <row r="533" ht="12.75">
      <c r="D533" s="8"/>
    </row>
  </sheetData>
  <sheetProtection/>
  <mergeCells count="2">
    <mergeCell ref="M4:P4"/>
    <mergeCell ref="D1:P2"/>
  </mergeCells>
  <conditionalFormatting sqref="M18:P34 M8:P16 M51:O90 M36:P50 M52:P52">
    <cfRule type="cellIs" priority="13" dxfId="4" operator="equal" stopIfTrue="1">
      <formula>"Not Recorded"</formula>
    </cfRule>
  </conditionalFormatting>
  <conditionalFormatting sqref="P51:P90">
    <cfRule type="cellIs" priority="14" dxfId="4" operator="equal" stopIfTrue="1">
      <formula>"Not Recorded"</formula>
    </cfRule>
    <cfRule type="cellIs" priority="15" dxfId="0" operator="equal" stopIfTrue="1">
      <formula>"DNF"</formula>
    </cfRule>
  </conditionalFormatting>
  <printOptions/>
  <pageMargins left="0.36000000000000004" right="0.36000000000000004" top="1" bottom="1" header="0.5" footer="0.5"/>
  <pageSetup fitToHeight="1" fitToWidth="1" orientation="portrait" paperSize="9" scale="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16" sqref="A16"/>
    </sheetView>
  </sheetViews>
  <sheetFormatPr defaultColWidth="10.75390625" defaultRowHeight="12.75"/>
  <cols>
    <col min="1" max="1" width="9.375" style="21" customWidth="1"/>
    <col min="2" max="2" width="21.25390625" style="22" customWidth="1"/>
    <col min="3" max="3" width="7.875" style="22" customWidth="1"/>
    <col min="4" max="4" width="8.75390625" style="19" customWidth="1"/>
    <col min="5" max="8" width="10.00390625" style="19" customWidth="1"/>
    <col min="9" max="9" width="9.25390625" style="19" customWidth="1"/>
    <col min="10" max="10" width="10.625" style="19" customWidth="1"/>
    <col min="11" max="11" width="9.375" style="19" customWidth="1"/>
    <col min="12" max="12" width="10.625" style="19" customWidth="1"/>
    <col min="13" max="16384" width="10.75390625" style="27" customWidth="1"/>
  </cols>
  <sheetData>
    <row r="1" spans="1:12" ht="28.5">
      <c r="A1" s="10"/>
      <c r="B1" s="82"/>
      <c r="C1" s="130" t="s">
        <v>136</v>
      </c>
      <c r="D1" s="131"/>
      <c r="E1" s="131"/>
      <c r="F1" s="131"/>
      <c r="G1" s="131"/>
      <c r="H1" s="131"/>
      <c r="I1" s="131"/>
      <c r="J1" s="131"/>
      <c r="K1" s="131"/>
      <c r="L1" s="132"/>
    </row>
    <row r="2" spans="1:12" ht="28.5">
      <c r="A2" s="10"/>
      <c r="B2" s="82"/>
      <c r="C2" s="127" t="s">
        <v>96</v>
      </c>
      <c r="D2" s="128"/>
      <c r="E2" s="128"/>
      <c r="F2" s="128"/>
      <c r="G2" s="128"/>
      <c r="H2" s="128"/>
      <c r="I2" s="128"/>
      <c r="J2" s="128"/>
      <c r="K2" s="128"/>
      <c r="L2" s="129"/>
    </row>
    <row r="3" spans="1:12" s="28" customFormat="1" ht="12" customHeight="1">
      <c r="A3" s="84"/>
      <c r="B3" s="8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29" customFormat="1" ht="15.75">
      <c r="A4" s="85"/>
      <c r="B4" s="83"/>
      <c r="C4" s="80"/>
      <c r="D4" s="58"/>
      <c r="E4" s="58"/>
      <c r="F4" s="58"/>
      <c r="G4" s="58"/>
      <c r="H4" s="59"/>
      <c r="I4" s="125" t="s">
        <v>154</v>
      </c>
      <c r="J4" s="125"/>
      <c r="K4" s="125"/>
      <c r="L4" s="126"/>
    </row>
    <row r="5" spans="1:12" s="30" customFormat="1" ht="47.25">
      <c r="A5" s="81" t="s">
        <v>159</v>
      </c>
      <c r="B5" s="44" t="s">
        <v>160</v>
      </c>
      <c r="C5" s="44" t="s">
        <v>97</v>
      </c>
      <c r="D5" s="45" t="s">
        <v>170</v>
      </c>
      <c r="E5" s="45" t="s">
        <v>164</v>
      </c>
      <c r="F5" s="45" t="s">
        <v>165</v>
      </c>
      <c r="G5" s="45" t="s">
        <v>170</v>
      </c>
      <c r="H5" s="47" t="s">
        <v>65</v>
      </c>
      <c r="I5" s="45" t="s">
        <v>162</v>
      </c>
      <c r="J5" s="45" t="s">
        <v>166</v>
      </c>
      <c r="K5" s="45" t="s">
        <v>157</v>
      </c>
      <c r="L5" s="51" t="s">
        <v>64</v>
      </c>
    </row>
    <row r="6" spans="1:12" s="30" customFormat="1" ht="15">
      <c r="A6" s="31"/>
      <c r="B6" s="32"/>
      <c r="C6" s="32"/>
      <c r="D6" s="33"/>
      <c r="E6" s="33"/>
      <c r="F6" s="33"/>
      <c r="G6" s="33"/>
      <c r="H6" s="54"/>
      <c r="I6" s="33"/>
      <c r="J6" s="33"/>
      <c r="K6" s="33"/>
      <c r="L6" s="54"/>
    </row>
    <row r="7" spans="1:12" s="29" customFormat="1" ht="15">
      <c r="A7" s="34"/>
      <c r="B7" s="35" t="s">
        <v>95</v>
      </c>
      <c r="C7" s="35"/>
      <c r="D7" s="26"/>
      <c r="E7" s="26"/>
      <c r="F7" s="26"/>
      <c r="G7" s="26"/>
      <c r="H7" s="55"/>
      <c r="I7" s="26"/>
      <c r="J7" s="26"/>
      <c r="K7" s="26"/>
      <c r="L7" s="55"/>
    </row>
    <row r="8" spans="1:12" s="29" customFormat="1" ht="15">
      <c r="A8" s="41">
        <f>IF(Records!B10="","",Records!A10)</f>
        <v>4</v>
      </c>
      <c r="B8" s="40" t="str">
        <f>IF(Records!B10="","",Records!B10)</f>
        <v>Lizzy Bunckenburg</v>
      </c>
      <c r="C8" s="40" t="str">
        <f>IF(Records!C10="","",Records!C10)</f>
        <v>Open</v>
      </c>
      <c r="D8" s="20">
        <f>Records!H10</f>
        <v>0</v>
      </c>
      <c r="E8" s="20">
        <f>Records!I10</f>
        <v>0.053217592592592594</v>
      </c>
      <c r="F8" s="20">
        <f>Records!J10</f>
        <v>0.10607638888888889</v>
      </c>
      <c r="G8" s="20">
        <f>Records!K10</f>
        <v>0.17535879629629628</v>
      </c>
      <c r="H8" s="56">
        <f>IF(Records!L10&lt;TIME(0,0,1),"DNF",Records!L10)</f>
        <v>0.1885416666666667</v>
      </c>
      <c r="I8" s="20">
        <f aca="true" t="shared" si="0" ref="I8:K15">E8-D8</f>
        <v>0.053217592592592594</v>
      </c>
      <c r="J8" s="20">
        <f t="shared" si="0"/>
        <v>0.05285879629629629</v>
      </c>
      <c r="K8" s="20">
        <f t="shared" si="0"/>
        <v>0.06928240740740739</v>
      </c>
      <c r="L8" s="57">
        <f aca="true" t="shared" si="1" ref="L8:L15">IF(H8="dnf","DNF",H8-G8)</f>
        <v>0.013182870370370414</v>
      </c>
    </row>
    <row r="9" spans="1:12" s="29" customFormat="1" ht="15">
      <c r="A9" s="41">
        <f>IF(Records!B9="","",Records!A9)</f>
        <v>3</v>
      </c>
      <c r="B9" s="40" t="str">
        <f>IF(Records!B9="","",Records!B9)</f>
        <v>Shelley Bambrook</v>
      </c>
      <c r="C9" s="40" t="str">
        <f>IF(Records!C9="","",Records!C9)</f>
        <v>Open</v>
      </c>
      <c r="D9" s="20">
        <f>Records!H9</f>
        <v>0</v>
      </c>
      <c r="E9" s="20">
        <f>Records!I9</f>
        <v>0.05853009259259259</v>
      </c>
      <c r="F9" s="20">
        <f>Records!J9</f>
        <v>0.11076388888888888</v>
      </c>
      <c r="G9" s="20">
        <f>Records!K9</f>
        <v>0.18019675925925926</v>
      </c>
      <c r="H9" s="56">
        <f>IF(Records!L9&lt;TIME(0,0,1),"DNF",Records!L9)</f>
        <v>0.1932060185185185</v>
      </c>
      <c r="I9" s="20">
        <f t="shared" si="0"/>
        <v>0.05853009259259259</v>
      </c>
      <c r="J9" s="20">
        <f t="shared" si="0"/>
        <v>0.05223379629629629</v>
      </c>
      <c r="K9" s="20">
        <f t="shared" si="0"/>
        <v>0.06943287037037038</v>
      </c>
      <c r="L9" s="57">
        <f t="shared" si="1"/>
        <v>0.013009259259259248</v>
      </c>
    </row>
    <row r="10" spans="1:12" s="29" customFormat="1" ht="15">
      <c r="A10" s="41">
        <f>IF(Records!B14="","",Records!A14)</f>
        <v>8</v>
      </c>
      <c r="B10" s="40" t="str">
        <f>IF(Records!B14="","",Records!B14)</f>
        <v>Jasmine Vollmer</v>
      </c>
      <c r="C10" s="40" t="str">
        <f>IF(Records!C14="","",Records!C14)</f>
        <v>Open</v>
      </c>
      <c r="D10" s="20">
        <f>Records!H14</f>
        <v>0</v>
      </c>
      <c r="E10" s="20">
        <f>Records!I14</f>
        <v>0.05133101851851852</v>
      </c>
      <c r="F10" s="20">
        <f>Records!J14</f>
        <v>0.11973379629629628</v>
      </c>
      <c r="G10" s="20">
        <f>Records!K14</f>
        <v>0.19185185185185186</v>
      </c>
      <c r="H10" s="56">
        <f>IF(Records!L14&lt;TIME(0,0,1),"DNF",Records!L14)</f>
        <v>0.20376157407407405</v>
      </c>
      <c r="I10" s="20">
        <f t="shared" si="0"/>
        <v>0.05133101851851852</v>
      </c>
      <c r="J10" s="20">
        <f t="shared" si="0"/>
        <v>0.06840277777777776</v>
      </c>
      <c r="K10" s="20">
        <f t="shared" si="0"/>
        <v>0.07211805555555557</v>
      </c>
      <c r="L10" s="57">
        <f t="shared" si="1"/>
        <v>0.011909722222222197</v>
      </c>
    </row>
    <row r="11" spans="1:12" ht="15">
      <c r="A11" s="41">
        <f>IF(Records!B12="","",Records!A12)</f>
        <v>6</v>
      </c>
      <c r="B11" s="40" t="str">
        <f>IF(Records!B12="","",Records!B12)</f>
        <v>Matilda Stevenson</v>
      </c>
      <c r="C11" s="40" t="str">
        <f>IF(Records!C12="","",Records!C12)</f>
        <v>Open</v>
      </c>
      <c r="D11" s="20">
        <f>Records!H12</f>
        <v>0</v>
      </c>
      <c r="E11" s="20">
        <f>Records!I12</f>
        <v>0.059155092592592586</v>
      </c>
      <c r="F11" s="20">
        <f>Records!J12</f>
        <v>0.10922453703703704</v>
      </c>
      <c r="G11" s="20">
        <f>Records!K12</f>
        <v>0.1903125</v>
      </c>
      <c r="H11" s="56">
        <f>IF(Records!L12&lt;TIME(0,0,1),"DNF",Records!L12)</f>
        <v>0.20497685185185185</v>
      </c>
      <c r="I11" s="20">
        <f t="shared" si="0"/>
        <v>0.059155092592592586</v>
      </c>
      <c r="J11" s="20">
        <f t="shared" si="0"/>
        <v>0.05006944444444445</v>
      </c>
      <c r="K11" s="20">
        <f t="shared" si="0"/>
        <v>0.08108796296296296</v>
      </c>
      <c r="L11" s="57">
        <f t="shared" si="1"/>
        <v>0.014664351851851859</v>
      </c>
    </row>
    <row r="12" spans="1:12" ht="15">
      <c r="A12" s="41">
        <f>IF(Records!B11="","",Records!A11)</f>
        <v>5</v>
      </c>
      <c r="B12" s="40" t="str">
        <f>IF(Records!B11="","",Records!B11)</f>
        <v>Karin Annertz</v>
      </c>
      <c r="C12" s="40" t="str">
        <f>IF(Records!C11="","",Records!C11)</f>
        <v>60+</v>
      </c>
      <c r="D12" s="20">
        <f>Records!H11</f>
        <v>0</v>
      </c>
      <c r="E12" s="20">
        <f>Records!I11</f>
        <v>0.0697337962962963</v>
      </c>
      <c r="F12" s="20">
        <f>Records!J11</f>
        <v>0.1345486111111111</v>
      </c>
      <c r="G12" s="20">
        <f>Records!K11</f>
        <v>0.225</v>
      </c>
      <c r="H12" s="56">
        <f>IF(Records!L11&lt;TIME(0,0,1),"DNF",Records!L11)</f>
        <v>0.2426273148148148</v>
      </c>
      <c r="I12" s="20">
        <f t="shared" si="0"/>
        <v>0.0697337962962963</v>
      </c>
      <c r="J12" s="20">
        <f t="shared" si="0"/>
        <v>0.06481481481481481</v>
      </c>
      <c r="K12" s="20">
        <f t="shared" si="0"/>
        <v>0.0904513888888889</v>
      </c>
      <c r="L12" s="57">
        <f t="shared" si="1"/>
        <v>0.017627314814814804</v>
      </c>
    </row>
    <row r="13" spans="1:12" ht="15">
      <c r="A13" s="41">
        <f>IF(Records!B15="","",Records!A15)</f>
        <v>51</v>
      </c>
      <c r="B13" s="40" t="str">
        <f>IF(Records!B15="","",Records!B15)</f>
        <v>Charlie Potter</v>
      </c>
      <c r="C13" s="40" t="str">
        <f>IF(Records!C15="","",Records!C15)</f>
        <v>Open</v>
      </c>
      <c r="D13" s="20">
        <f>Records!H15</f>
        <v>0</v>
      </c>
      <c r="E13" s="20">
        <f>Records!I15</f>
        <v>0.06219907407407407</v>
      </c>
      <c r="F13" s="20">
        <f>Records!J15</f>
        <v>0.1482638888888889</v>
      </c>
      <c r="G13" s="20">
        <f>Records!K15</f>
        <v>0.23876157407407406</v>
      </c>
      <c r="H13" s="56">
        <f>IF(Records!L15&lt;TIME(0,0,1),"DNF",Records!L15)</f>
        <v>0.2533680555555556</v>
      </c>
      <c r="I13" s="20">
        <f t="shared" si="0"/>
        <v>0.06219907407407407</v>
      </c>
      <c r="J13" s="20">
        <f t="shared" si="0"/>
        <v>0.08606481481481482</v>
      </c>
      <c r="K13" s="20">
        <f t="shared" si="0"/>
        <v>0.09049768518518517</v>
      </c>
      <c r="L13" s="57">
        <f t="shared" si="1"/>
        <v>0.014606481481481526</v>
      </c>
    </row>
    <row r="14" spans="1:12" ht="15">
      <c r="A14" s="41">
        <f>IF(Records!B8="","",Records!A8)</f>
        <v>2</v>
      </c>
      <c r="B14" s="40" t="str">
        <f>IF(Records!B8="","",Records!B8)</f>
        <v>Emma Flower</v>
      </c>
      <c r="C14" s="40" t="str">
        <f>IF(Records!C8="","",Records!C8)</f>
        <v>Open</v>
      </c>
      <c r="D14" s="20">
        <f>Records!H8</f>
        <v>0</v>
      </c>
      <c r="E14" s="20">
        <f>Records!I8</f>
        <v>0.05743055555555556</v>
      </c>
      <c r="F14" s="20">
        <f>Records!J8</f>
        <v>0.10694444444444444</v>
      </c>
      <c r="G14" s="20">
        <f>Records!K8</f>
        <v>0</v>
      </c>
      <c r="H14" s="56" t="str">
        <f>IF(Records!L8&lt;TIME(0,0,1),"DNF",Records!L8)</f>
        <v>DNF</v>
      </c>
      <c r="I14" s="20">
        <f t="shared" si="0"/>
        <v>0.05743055555555556</v>
      </c>
      <c r="J14" s="20">
        <f t="shared" si="0"/>
        <v>0.04951388888888888</v>
      </c>
      <c r="K14" s="20"/>
      <c r="L14" s="57" t="str">
        <f t="shared" si="1"/>
        <v>DNF</v>
      </c>
    </row>
    <row r="15" spans="1:12" ht="15">
      <c r="A15" s="41">
        <f>IF(Records!B13="","",Records!A13)</f>
        <v>7</v>
      </c>
      <c r="B15" s="40" t="str">
        <f>IF(Records!B13="","",Records!B13)</f>
        <v>Kellie Moriyoshi</v>
      </c>
      <c r="C15" s="40" t="str">
        <f>IF(Records!C13="","",Records!C13)</f>
        <v>40+</v>
      </c>
      <c r="D15" s="20">
        <f>Records!H13</f>
        <v>0</v>
      </c>
      <c r="E15" s="20">
        <f>Records!I13</f>
        <v>0.0688425925925926</v>
      </c>
      <c r="F15" s="20">
        <f>Records!J13</f>
        <v>0.14461805555555554</v>
      </c>
      <c r="G15" s="20">
        <f>Records!K13</f>
        <v>0</v>
      </c>
      <c r="H15" s="56" t="str">
        <f>IF(Records!L13&lt;TIME(0,0,1),"DNF",Records!L13)</f>
        <v>DNF</v>
      </c>
      <c r="I15" s="20">
        <f t="shared" si="0"/>
        <v>0.0688425925925926</v>
      </c>
      <c r="J15" s="20">
        <f t="shared" si="0"/>
        <v>0.07577546296296295</v>
      </c>
      <c r="K15" s="20"/>
      <c r="L15" s="57" t="str">
        <f t="shared" si="1"/>
        <v>DNF</v>
      </c>
    </row>
  </sheetData>
  <sheetProtection/>
  <autoFilter ref="A7:L10">
    <sortState ref="A8:L15">
      <sortCondition sortBy="value" ref="H8:H15"/>
    </sortState>
  </autoFilter>
  <mergeCells count="3">
    <mergeCell ref="I4:L4"/>
    <mergeCell ref="C2:L2"/>
    <mergeCell ref="C1:L1"/>
  </mergeCells>
  <conditionalFormatting sqref="H8:H15">
    <cfRule type="cellIs" priority="1" dxfId="0" operator="equal" stopIfTrue="1">
      <formula>"dnf"</formula>
    </cfRule>
  </conditionalFormatting>
  <printOptions/>
  <pageMargins left="0.36000000000000004" right="0.36000000000000004" top="1" bottom="1" header="0.5" footer="0.5"/>
  <pageSetup fitToHeight="1" fitToWidth="1" orientation="landscape" paperSize="9" scale="8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K23" sqref="K23"/>
    </sheetView>
  </sheetViews>
  <sheetFormatPr defaultColWidth="10.75390625" defaultRowHeight="12.75"/>
  <cols>
    <col min="1" max="1" width="9.375" style="10" customWidth="1"/>
    <col min="2" max="2" width="21.875" style="7" customWidth="1"/>
    <col min="3" max="3" width="8.00390625" style="7" customWidth="1"/>
    <col min="4" max="4" width="8.75390625" style="8" customWidth="1"/>
    <col min="5" max="8" width="10.00390625" style="8" customWidth="1"/>
    <col min="9" max="9" width="9.25390625" style="8" customWidth="1"/>
    <col min="10" max="10" width="10.625" style="8" customWidth="1"/>
    <col min="11" max="11" width="9.375" style="8" customWidth="1"/>
    <col min="12" max="12" width="10.625" style="8" customWidth="1"/>
    <col min="13" max="16384" width="10.75390625" style="12" customWidth="1"/>
  </cols>
  <sheetData>
    <row r="1" spans="2:12" ht="27" customHeight="1">
      <c r="B1" s="82"/>
      <c r="C1" s="130" t="s">
        <v>136</v>
      </c>
      <c r="D1" s="131"/>
      <c r="E1" s="131"/>
      <c r="F1" s="131"/>
      <c r="G1" s="131"/>
      <c r="H1" s="131"/>
      <c r="I1" s="131"/>
      <c r="J1" s="131"/>
      <c r="K1" s="131"/>
      <c r="L1" s="132"/>
    </row>
    <row r="2" spans="2:12" ht="27.75" customHeight="1">
      <c r="B2" s="82"/>
      <c r="C2" s="127" t="s">
        <v>73</v>
      </c>
      <c r="D2" s="128"/>
      <c r="E2" s="128"/>
      <c r="F2" s="128"/>
      <c r="G2" s="128"/>
      <c r="H2" s="128"/>
      <c r="I2" s="128"/>
      <c r="J2" s="128"/>
      <c r="K2" s="128"/>
      <c r="L2" s="129"/>
    </row>
    <row r="3" spans="1:12" s="13" customFormat="1" ht="13.5" customHeight="1">
      <c r="A3" s="84"/>
      <c r="B3" s="8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24" customFormat="1" ht="18" customHeight="1">
      <c r="A4" s="86"/>
      <c r="B4" s="23"/>
      <c r="C4" s="80"/>
      <c r="D4" s="58"/>
      <c r="E4" s="58"/>
      <c r="F4" s="58"/>
      <c r="G4" s="58"/>
      <c r="H4" s="59"/>
      <c r="I4" s="125" t="s">
        <v>154</v>
      </c>
      <c r="J4" s="125"/>
      <c r="K4" s="125"/>
      <c r="L4" s="126"/>
    </row>
    <row r="5" spans="1:12" s="25" customFormat="1" ht="47.25">
      <c r="A5" s="81" t="s">
        <v>159</v>
      </c>
      <c r="B5" s="44" t="s">
        <v>160</v>
      </c>
      <c r="C5" s="44" t="s">
        <v>97</v>
      </c>
      <c r="D5" s="45" t="s">
        <v>170</v>
      </c>
      <c r="E5" s="45" t="s">
        <v>164</v>
      </c>
      <c r="F5" s="45" t="s">
        <v>165</v>
      </c>
      <c r="G5" s="45" t="s">
        <v>170</v>
      </c>
      <c r="H5" s="47" t="s">
        <v>65</v>
      </c>
      <c r="I5" s="45" t="s">
        <v>162</v>
      </c>
      <c r="J5" s="45" t="s">
        <v>166</v>
      </c>
      <c r="K5" s="45" t="s">
        <v>157</v>
      </c>
      <c r="L5" s="51" t="s">
        <v>64</v>
      </c>
    </row>
    <row r="6" spans="1:12" s="14" customFormat="1" ht="12.75">
      <c r="A6" s="87"/>
      <c r="B6" s="15"/>
      <c r="C6" s="15"/>
      <c r="D6" s="16"/>
      <c r="E6" s="16"/>
      <c r="F6" s="16"/>
      <c r="G6" s="16"/>
      <c r="H6" s="48"/>
      <c r="I6" s="16"/>
      <c r="J6" s="16"/>
      <c r="K6" s="16"/>
      <c r="L6" s="48"/>
    </row>
    <row r="7" spans="1:12" s="14" customFormat="1" ht="12.75">
      <c r="A7" s="88"/>
      <c r="B7" s="17" t="s">
        <v>74</v>
      </c>
      <c r="C7" s="17"/>
      <c r="D7" s="18"/>
      <c r="E7" s="18"/>
      <c r="F7" s="18"/>
      <c r="G7" s="18"/>
      <c r="H7" s="49"/>
      <c r="I7" s="18"/>
      <c r="J7" s="18"/>
      <c r="K7" s="18"/>
      <c r="L7" s="49"/>
    </row>
    <row r="8" spans="1:12" ht="15.75" customHeight="1">
      <c r="A8" s="41">
        <f>IF(Records!B27="","",Records!A27)</f>
        <v>26</v>
      </c>
      <c r="B8" s="40" t="str">
        <f>IF(Records!B27="","",Records!B27)</f>
        <v>Tim Boote</v>
      </c>
      <c r="C8" s="40" t="str">
        <f>IF(Records!C27="","",Records!C27)</f>
        <v>Open</v>
      </c>
      <c r="D8" s="20">
        <f>Records!H27</f>
        <v>0</v>
      </c>
      <c r="E8" s="20">
        <f>Records!I27</f>
        <v>0.04769675925925926</v>
      </c>
      <c r="F8" s="20">
        <f>Records!J27</f>
        <v>0.09565972222222223</v>
      </c>
      <c r="G8" s="20">
        <f>Records!K27</f>
        <v>0.15541666666666668</v>
      </c>
      <c r="H8" s="50">
        <f>IF(Records!L27&lt;TIME(0,0,1),"DNF",Records!L27)</f>
        <v>0.1689236111111111</v>
      </c>
      <c r="I8" s="20">
        <f aca="true" t="shared" si="0" ref="I8:I22">E8-D8</f>
        <v>0.04769675925925926</v>
      </c>
      <c r="J8" s="20">
        <f aca="true" t="shared" si="1" ref="J8:J22">F8-E8</f>
        <v>0.04796296296296297</v>
      </c>
      <c r="K8" s="20">
        <f aca="true" t="shared" si="2" ref="K8:K22">G8-F8</f>
        <v>0.059756944444444446</v>
      </c>
      <c r="L8" s="46">
        <f aca="true" t="shared" si="3" ref="L8:L23">IF(H8="dnf","DNF",H8-G8)</f>
        <v>0.013506944444444419</v>
      </c>
    </row>
    <row r="9" spans="1:12" ht="15.75" customHeight="1">
      <c r="A9" s="41">
        <f>IF(Records!B29="","",Records!A29)</f>
        <v>28</v>
      </c>
      <c r="B9" s="40" t="str">
        <f>IF(Records!B29="","",Records!B29)</f>
        <v>Luke Haines</v>
      </c>
      <c r="C9" s="40" t="str">
        <f>IF(Records!C29="","",Records!C29)</f>
        <v>40+</v>
      </c>
      <c r="D9" s="20">
        <f>Records!H29</f>
        <v>0</v>
      </c>
      <c r="E9" s="20">
        <f>Records!I29</f>
        <v>0.049664351851851855</v>
      </c>
      <c r="F9" s="20">
        <f>Records!J29</f>
        <v>0.09930555555555555</v>
      </c>
      <c r="G9" s="20">
        <f>Records!K29</f>
        <v>0.16243055555555555</v>
      </c>
      <c r="H9" s="50">
        <f>IF(Records!L29&lt;TIME(0,0,1),"DNF",Records!L29)</f>
        <v>0.17773148148148146</v>
      </c>
      <c r="I9" s="20">
        <f t="shared" si="0"/>
        <v>0.049664351851851855</v>
      </c>
      <c r="J9" s="20">
        <f t="shared" si="1"/>
        <v>0.049641203703703694</v>
      </c>
      <c r="K9" s="20">
        <f t="shared" si="2"/>
        <v>0.063125</v>
      </c>
      <c r="L9" s="46">
        <f t="shared" si="3"/>
        <v>0.015300925925925912</v>
      </c>
    </row>
    <row r="10" spans="1:12" ht="15.75" customHeight="1">
      <c r="A10" s="41">
        <f>IF(Records!B28="","",Records!A28)</f>
        <v>27</v>
      </c>
      <c r="B10" s="40" t="str">
        <f>IF(Records!B28="","",Records!B28)</f>
        <v>Ian Franzke</v>
      </c>
      <c r="C10" s="40" t="str">
        <f>IF(Records!C28="","",Records!C28)</f>
        <v>40+</v>
      </c>
      <c r="D10" s="20">
        <f>Records!H28</f>
        <v>0</v>
      </c>
      <c r="E10" s="20">
        <f>Records!I28</f>
        <v>0.04928240740740741</v>
      </c>
      <c r="F10" s="20">
        <f>Records!J28</f>
        <v>0.09976851851851852</v>
      </c>
      <c r="G10" s="20">
        <f>Records!K28</f>
        <v>0.16987268518518517</v>
      </c>
      <c r="H10" s="50">
        <f>IF(Records!L28&lt;TIME(0,0,1),"DNF",Records!L28)</f>
        <v>0.18189814814814817</v>
      </c>
      <c r="I10" s="20">
        <f t="shared" si="0"/>
        <v>0.04928240740740741</v>
      </c>
      <c r="J10" s="20">
        <f t="shared" si="1"/>
        <v>0.050486111111111114</v>
      </c>
      <c r="K10" s="20">
        <f t="shared" si="2"/>
        <v>0.07010416666666665</v>
      </c>
      <c r="L10" s="46">
        <f t="shared" si="3"/>
        <v>0.012025462962963002</v>
      </c>
    </row>
    <row r="11" spans="1:12" ht="15.75" customHeight="1">
      <c r="A11" s="41">
        <f>IF(Records!B20="","",Records!A20)</f>
        <v>14</v>
      </c>
      <c r="B11" s="40" t="str">
        <f>IF(Records!B20="","",Records!B20)</f>
        <v>Adam Kelly</v>
      </c>
      <c r="C11" s="40" t="str">
        <f>IF(Records!C20="","",Records!C20)</f>
        <v>50+</v>
      </c>
      <c r="D11" s="20">
        <f>Records!H20</f>
        <v>0</v>
      </c>
      <c r="E11" s="20">
        <f>Records!I20</f>
        <v>0.052569444444444446</v>
      </c>
      <c r="F11" s="20">
        <f>Records!J20</f>
        <v>0.10237268518518518</v>
      </c>
      <c r="G11" s="20">
        <f>Records!K20</f>
        <v>0.17021990740740742</v>
      </c>
      <c r="H11" s="50">
        <f>IF(Records!L20&lt;TIME(0,0,1),"DNF",Records!L20)</f>
        <v>0.18460648148148148</v>
      </c>
      <c r="I11" s="20">
        <f t="shared" si="0"/>
        <v>0.052569444444444446</v>
      </c>
      <c r="J11" s="20">
        <f t="shared" si="1"/>
        <v>0.04980324074074073</v>
      </c>
      <c r="K11" s="20">
        <f t="shared" si="2"/>
        <v>0.06784722222222224</v>
      </c>
      <c r="L11" s="46">
        <f t="shared" si="3"/>
        <v>0.014386574074074066</v>
      </c>
    </row>
    <row r="12" spans="1:12" ht="15.75" customHeight="1">
      <c r="A12" s="41">
        <f>IF(Records!B22="","",Records!A22)</f>
        <v>18</v>
      </c>
      <c r="B12" s="40" t="str">
        <f>IF(Records!B22="","",Records!B22)</f>
        <v>Ron Thomas</v>
      </c>
      <c r="C12" s="40" t="str">
        <f>IF(Records!C22="","",Records!C22)</f>
        <v>50+</v>
      </c>
      <c r="D12" s="20">
        <f>Records!H22</f>
        <v>0</v>
      </c>
      <c r="E12" s="20">
        <f>Records!I22</f>
        <v>0.04649305555555555</v>
      </c>
      <c r="F12" s="20">
        <f>Records!J22</f>
        <v>0.09965277777777777</v>
      </c>
      <c r="G12" s="20">
        <f>Records!K22</f>
        <v>0.1763310185185185</v>
      </c>
      <c r="H12" s="50">
        <f>IF(Records!L22&lt;TIME(0,0,1),"DNF",Records!L22)</f>
        <v>0.19065972222222224</v>
      </c>
      <c r="I12" s="20">
        <f t="shared" si="0"/>
        <v>0.04649305555555555</v>
      </c>
      <c r="J12" s="20">
        <f t="shared" si="1"/>
        <v>0.05315972222222222</v>
      </c>
      <c r="K12" s="20">
        <f t="shared" si="2"/>
        <v>0.07667824074074074</v>
      </c>
      <c r="L12" s="46">
        <f t="shared" si="3"/>
        <v>0.014328703703703732</v>
      </c>
    </row>
    <row r="13" spans="1:12" ht="15.75" customHeight="1">
      <c r="A13" s="41">
        <f>IF(Records!B21="","",Records!A21)</f>
        <v>17</v>
      </c>
      <c r="B13" s="40" t="str">
        <f>IF(Records!B21="","",Records!B21)</f>
        <v>Jayden Thrush</v>
      </c>
      <c r="C13" s="40" t="str">
        <f>IF(Records!C21="","",Records!C21)</f>
        <v>40+</v>
      </c>
      <c r="D13" s="20">
        <f>Records!H21</f>
        <v>0</v>
      </c>
      <c r="E13" s="20">
        <f>Records!I21</f>
        <v>0.05494212962962963</v>
      </c>
      <c r="F13" s="20">
        <f>Records!J21</f>
        <v>0.1095486111111111</v>
      </c>
      <c r="G13" s="20">
        <f>Records!K21</f>
        <v>0.1801273148148148</v>
      </c>
      <c r="H13" s="50">
        <f>IF(Records!L21&lt;TIME(0,0,1),"DNF",Records!L21)</f>
        <v>0.19332175925925923</v>
      </c>
      <c r="I13" s="20">
        <f t="shared" si="0"/>
        <v>0.05494212962962963</v>
      </c>
      <c r="J13" s="20">
        <f t="shared" si="1"/>
        <v>0.054606481481481464</v>
      </c>
      <c r="K13" s="20">
        <f t="shared" si="2"/>
        <v>0.07057870370370371</v>
      </c>
      <c r="L13" s="46">
        <f t="shared" si="3"/>
        <v>0.013194444444444425</v>
      </c>
    </row>
    <row r="14" spans="1:12" ht="15.75" customHeight="1">
      <c r="A14" s="41">
        <f>IF(Records!B24="","",Records!A24)</f>
        <v>21</v>
      </c>
      <c r="B14" s="40" t="str">
        <f>IF(Records!B24="","",Records!B24)</f>
        <v>Michael Borschmann</v>
      </c>
      <c r="C14" s="40" t="str">
        <f>IF(Records!C24="","",Records!C24)</f>
        <v>40+</v>
      </c>
      <c r="D14" s="20">
        <f>Records!H24</f>
        <v>0</v>
      </c>
      <c r="E14" s="20">
        <f>Records!I24</f>
        <v>0.054710648148148154</v>
      </c>
      <c r="F14" s="20">
        <f>Records!J24</f>
        <v>0.10497685185185185</v>
      </c>
      <c r="G14" s="20">
        <f>Records!K24</f>
        <v>0.1801736111111111</v>
      </c>
      <c r="H14" s="50">
        <f>IF(Records!L24&lt;TIME(0,0,1),"DNF",Records!L24)</f>
        <v>0.19488425925925926</v>
      </c>
      <c r="I14" s="20">
        <f t="shared" si="0"/>
        <v>0.054710648148148154</v>
      </c>
      <c r="J14" s="20">
        <f t="shared" si="1"/>
        <v>0.050266203703703695</v>
      </c>
      <c r="K14" s="20">
        <f t="shared" si="2"/>
        <v>0.07519675925925925</v>
      </c>
      <c r="L14" s="46">
        <f t="shared" si="3"/>
        <v>0.014710648148148153</v>
      </c>
    </row>
    <row r="15" spans="1:12" ht="15.75" customHeight="1">
      <c r="A15" s="41">
        <f>IF(Records!B33="","",Records!A33)</f>
        <v>32</v>
      </c>
      <c r="B15" s="40" t="str">
        <f>IF(Records!B33="","",Records!B33)</f>
        <v>Simon Easy</v>
      </c>
      <c r="C15" s="40" t="str">
        <f>IF(Records!C33="","",Records!C33)</f>
        <v>40+</v>
      </c>
      <c r="D15" s="20">
        <f>Records!H33</f>
        <v>0</v>
      </c>
      <c r="E15" s="20">
        <f>Records!I33</f>
        <v>0.05503472222222222</v>
      </c>
      <c r="F15" s="20">
        <f>Records!J33</f>
        <v>0.11163194444444445</v>
      </c>
      <c r="G15" s="20">
        <f>Records!K33</f>
        <v>0.18312499999999998</v>
      </c>
      <c r="H15" s="50">
        <f>IF(Records!L33&lt;TIME(0,0,1),"DNF",Records!L33)</f>
        <v>0.19608796296296296</v>
      </c>
      <c r="I15" s="20">
        <f t="shared" si="0"/>
        <v>0.05503472222222222</v>
      </c>
      <c r="J15" s="20">
        <f t="shared" si="1"/>
        <v>0.05659722222222223</v>
      </c>
      <c r="K15" s="20">
        <f t="shared" si="2"/>
        <v>0.07149305555555553</v>
      </c>
      <c r="L15" s="46">
        <f t="shared" si="3"/>
        <v>0.012962962962962982</v>
      </c>
    </row>
    <row r="16" spans="1:12" ht="15.75" customHeight="1">
      <c r="A16" s="41">
        <f>IF(Records!B18="","",Records!A18)</f>
        <v>10</v>
      </c>
      <c r="B16" s="40" t="str">
        <f>IF(Records!B18="","",Records!B18)</f>
        <v>Alan Leenaerts</v>
      </c>
      <c r="C16" s="40" t="str">
        <f>IF(Records!C18="","",Records!C18)</f>
        <v>50+</v>
      </c>
      <c r="D16" s="20">
        <f>Records!H18</f>
        <v>0</v>
      </c>
      <c r="E16" s="20">
        <f>Records!I18</f>
        <v>0.05512731481481481</v>
      </c>
      <c r="F16" s="20">
        <f>Records!J18</f>
        <v>0.10891203703703704</v>
      </c>
      <c r="G16" s="20">
        <f>Records!K18</f>
        <v>0.19217592592592592</v>
      </c>
      <c r="H16" s="50">
        <f>IF(Records!L18&lt;TIME(0,0,1),"DNF",Records!L18)</f>
        <v>0.2059375</v>
      </c>
      <c r="I16" s="20">
        <f t="shared" si="0"/>
        <v>0.05512731481481481</v>
      </c>
      <c r="J16" s="20">
        <f t="shared" si="1"/>
        <v>0.053784722222222234</v>
      </c>
      <c r="K16" s="20">
        <f t="shared" si="2"/>
        <v>0.08326388888888887</v>
      </c>
      <c r="L16" s="46">
        <f t="shared" si="3"/>
        <v>0.013761574074074079</v>
      </c>
    </row>
    <row r="17" spans="1:12" ht="15">
      <c r="A17" s="41">
        <f>IF(Records!B30="","",Records!A30)</f>
        <v>29</v>
      </c>
      <c r="B17" s="40" t="str">
        <f>IF(Records!B30="","",Records!B30)</f>
        <v>Tony Wilson</v>
      </c>
      <c r="C17" s="40" t="str">
        <f>IF(Records!C30="","",Records!C30)</f>
        <v>50+</v>
      </c>
      <c r="D17" s="20">
        <f>Records!H30</f>
        <v>0</v>
      </c>
      <c r="E17" s="20">
        <f>Records!I30</f>
        <v>0.05313657407407407</v>
      </c>
      <c r="F17" s="20">
        <f>Records!J30</f>
        <v>0.10798611111111112</v>
      </c>
      <c r="G17" s="20">
        <f>Records!K30</f>
        <v>0.18997685185185187</v>
      </c>
      <c r="H17" s="50">
        <f>IF(Records!L30&lt;TIME(0,0,1),"DNF",Records!L30)</f>
        <v>0.20773148148148146</v>
      </c>
      <c r="I17" s="20">
        <f t="shared" si="0"/>
        <v>0.05313657407407407</v>
      </c>
      <c r="J17" s="20">
        <f t="shared" si="1"/>
        <v>0.054849537037037044</v>
      </c>
      <c r="K17" s="20">
        <f t="shared" si="2"/>
        <v>0.08199074074074075</v>
      </c>
      <c r="L17" s="46">
        <f t="shared" si="3"/>
        <v>0.017754629629629592</v>
      </c>
    </row>
    <row r="18" spans="1:12" ht="15">
      <c r="A18" s="41">
        <f>IF(Records!B26="","",Records!A26)</f>
        <v>25</v>
      </c>
      <c r="B18" s="40" t="str">
        <f>IF(Records!B26="","",Records!B26)</f>
        <v>Scott Melgaard</v>
      </c>
      <c r="C18" s="40" t="str">
        <f>IF(Records!C26="","",Records!C26)</f>
        <v>40+</v>
      </c>
      <c r="D18" s="20">
        <f>Records!H26</f>
        <v>0</v>
      </c>
      <c r="E18" s="20">
        <f>Records!I26</f>
        <v>0.06219907407407407</v>
      </c>
      <c r="F18" s="20">
        <f>Records!J26</f>
        <v>0.11471064814814814</v>
      </c>
      <c r="G18" s="20">
        <f>Records!K26</f>
        <v>0.19490740740740742</v>
      </c>
      <c r="H18" s="50">
        <f>IF(Records!L26&lt;TIME(0,0,1),"DNF",Records!L26)</f>
        <v>0.21211805555555555</v>
      </c>
      <c r="I18" s="20">
        <f t="shared" si="0"/>
        <v>0.06219907407407407</v>
      </c>
      <c r="J18" s="20">
        <f t="shared" si="1"/>
        <v>0.05251157407407407</v>
      </c>
      <c r="K18" s="20">
        <f t="shared" si="2"/>
        <v>0.08019675925925927</v>
      </c>
      <c r="L18" s="46">
        <f t="shared" si="3"/>
        <v>0.017210648148148128</v>
      </c>
    </row>
    <row r="19" spans="1:12" ht="15">
      <c r="A19" s="41">
        <f>IF(Records!B23="","",Records!A23)</f>
        <v>19</v>
      </c>
      <c r="B19" s="40" t="str">
        <f>IF(Records!B23="","",Records!B23)</f>
        <v>Timofey Suprun</v>
      </c>
      <c r="C19" s="40" t="str">
        <f>IF(Records!C23="","",Records!C23)</f>
        <v>40+</v>
      </c>
      <c r="D19" s="20">
        <f>Records!H23</f>
        <v>0</v>
      </c>
      <c r="E19" s="20">
        <f>Records!I23</f>
        <v>0.05496527777777777</v>
      </c>
      <c r="F19" s="20">
        <f>Records!J23</f>
        <v>0.10804398148148148</v>
      </c>
      <c r="G19" s="20">
        <f>Records!K23</f>
        <v>0.2010185185185185</v>
      </c>
      <c r="H19" s="50">
        <f>IF(Records!L23&lt;TIME(0,0,1),"DNF",Records!L23)</f>
        <v>0.21710648148148148</v>
      </c>
      <c r="I19" s="20">
        <f t="shared" si="0"/>
        <v>0.05496527777777777</v>
      </c>
      <c r="J19" s="20">
        <f t="shared" si="1"/>
        <v>0.053078703703703704</v>
      </c>
      <c r="K19" s="20">
        <f t="shared" si="2"/>
        <v>0.09297453703703704</v>
      </c>
      <c r="L19" s="46">
        <f t="shared" si="3"/>
        <v>0.01608796296296297</v>
      </c>
    </row>
    <row r="20" spans="1:12" ht="15">
      <c r="A20" s="41">
        <f>IF(Records!B25="","",Records!A25)</f>
        <v>23</v>
      </c>
      <c r="B20" s="40" t="str">
        <f>IF(Records!B25="","",Records!B25)</f>
        <v>Dennis Day</v>
      </c>
      <c r="C20" s="40" t="str">
        <f>IF(Records!C25="","",Records!C25)</f>
        <v>Open</v>
      </c>
      <c r="D20" s="20">
        <f>Records!H25</f>
        <v>0</v>
      </c>
      <c r="E20" s="20">
        <f>Records!I25</f>
        <v>0.05585648148148148</v>
      </c>
      <c r="F20" s="20">
        <f>Records!J25</f>
        <v>0.1318287037037037</v>
      </c>
      <c r="G20" s="20">
        <f>Records!K25</f>
        <v>0.21731481481481482</v>
      </c>
      <c r="H20" s="50">
        <f>IF(Records!L25&lt;TIME(0,0,1),"DNF",Records!L25)</f>
        <v>0.23229166666666667</v>
      </c>
      <c r="I20" s="20">
        <f t="shared" si="0"/>
        <v>0.05585648148148148</v>
      </c>
      <c r="J20" s="20">
        <f t="shared" si="1"/>
        <v>0.07597222222222222</v>
      </c>
      <c r="K20" s="20">
        <f t="shared" si="2"/>
        <v>0.08548611111111112</v>
      </c>
      <c r="L20" s="46">
        <f t="shared" si="3"/>
        <v>0.014976851851851852</v>
      </c>
    </row>
    <row r="21" spans="1:12" ht="15">
      <c r="A21" s="41">
        <f>IF(Records!B19="","",Records!A19)</f>
        <v>12</v>
      </c>
      <c r="B21" s="40" t="str">
        <f>IF(Records!B19="","",Records!B19)</f>
        <v>Brendan Judd</v>
      </c>
      <c r="C21" s="40" t="str">
        <f>IF(Records!C19="","",Records!C19)</f>
        <v>50+</v>
      </c>
      <c r="D21" s="20">
        <f>Records!H19</f>
        <v>0</v>
      </c>
      <c r="E21" s="20">
        <f>Records!I19</f>
        <v>0.07736111111111112</v>
      </c>
      <c r="F21" s="20">
        <f>Records!J19</f>
        <v>0.14189814814814813</v>
      </c>
      <c r="G21" s="20">
        <f>Records!K19</f>
        <v>0.22618055555555558</v>
      </c>
      <c r="H21" s="50">
        <f>IF(Records!L19&lt;TIME(0,0,1),"DNF",Records!L19)</f>
        <v>0.2523958333333333</v>
      </c>
      <c r="I21" s="20">
        <f t="shared" si="0"/>
        <v>0.07736111111111112</v>
      </c>
      <c r="J21" s="20">
        <f t="shared" si="1"/>
        <v>0.06453703703703702</v>
      </c>
      <c r="K21" s="20">
        <f t="shared" si="2"/>
        <v>0.08428240740740744</v>
      </c>
      <c r="L21" s="46">
        <f t="shared" si="3"/>
        <v>0.02621527777777774</v>
      </c>
    </row>
    <row r="22" spans="1:12" ht="15">
      <c r="A22" s="41">
        <f>IF(Records!B31="","",Records!A31)</f>
        <v>30</v>
      </c>
      <c r="B22" s="40" t="str">
        <f>IF(Records!B31="","",Records!B31)</f>
        <v>Tom O'Connor</v>
      </c>
      <c r="C22" s="40" t="str">
        <f>IF(Records!C31="","",Records!C31)</f>
        <v>Open</v>
      </c>
      <c r="D22" s="20">
        <f>Records!H31</f>
        <v>0</v>
      </c>
      <c r="E22" s="20">
        <f>Records!I31</f>
        <v>0.07619212962962964</v>
      </c>
      <c r="F22" s="20">
        <f>Records!J31</f>
        <v>0.14820601851851853</v>
      </c>
      <c r="G22" s="20">
        <f>Records!K31</f>
        <v>0.24802083333333333</v>
      </c>
      <c r="H22" s="50">
        <f>IF(Records!L31&lt;TIME(0,0,1),"DNF",Records!L31)</f>
        <v>0.26916666666666667</v>
      </c>
      <c r="I22" s="20">
        <f t="shared" si="0"/>
        <v>0.07619212962962964</v>
      </c>
      <c r="J22" s="20">
        <f t="shared" si="1"/>
        <v>0.07201388888888889</v>
      </c>
      <c r="K22" s="20">
        <f t="shared" si="2"/>
        <v>0.0998148148148148</v>
      </c>
      <c r="L22" s="46">
        <f t="shared" si="3"/>
        <v>0.021145833333333336</v>
      </c>
    </row>
    <row r="23" spans="1:12" ht="15">
      <c r="A23" s="41">
        <f>IF(Records!B32="","",Records!A32)</f>
        <v>31</v>
      </c>
      <c r="B23" s="40" t="str">
        <f>IF(Records!B32="","",Records!B32)</f>
        <v>Oleksandr Kharin</v>
      </c>
      <c r="C23" s="40" t="str">
        <f>IF(Records!C32="","",Records!C32)</f>
        <v>40+</v>
      </c>
      <c r="D23" s="20">
        <f>Records!H32</f>
        <v>0</v>
      </c>
      <c r="E23" s="20">
        <f>Records!I32</f>
        <v>0.06408564814814814</v>
      </c>
      <c r="F23" s="20">
        <f>Records!J32</f>
        <v>0.1390625</v>
      </c>
      <c r="G23" s="20">
        <f>Records!K32</f>
        <v>0</v>
      </c>
      <c r="H23" s="50" t="str">
        <f>IF(Records!L32&lt;TIME(0,0,1),"DNF",Records!L32)</f>
        <v>DNF</v>
      </c>
      <c r="I23" s="20">
        <f>E23-D23</f>
        <v>0.06408564814814814</v>
      </c>
      <c r="J23" s="20">
        <f>F23-E23</f>
        <v>0.07497685185185186</v>
      </c>
      <c r="K23" s="20"/>
      <c r="L23" s="46" t="str">
        <f t="shared" si="3"/>
        <v>DNF</v>
      </c>
    </row>
    <row r="24" spans="1:12" ht="15">
      <c r="A24" s="41"/>
      <c r="B24" s="40"/>
      <c r="C24" s="40"/>
      <c r="D24" s="20"/>
      <c r="E24" s="20"/>
      <c r="F24" s="20"/>
      <c r="G24" s="20"/>
      <c r="H24" s="50"/>
      <c r="I24" s="20"/>
      <c r="J24" s="20"/>
      <c r="K24" s="20"/>
      <c r="L24" s="46"/>
    </row>
  </sheetData>
  <sheetProtection/>
  <autoFilter ref="A7:L16">
    <sortState ref="A8:L24">
      <sortCondition sortBy="value" ref="H8:H24"/>
    </sortState>
  </autoFilter>
  <mergeCells count="3">
    <mergeCell ref="I4:L4"/>
    <mergeCell ref="C2:L2"/>
    <mergeCell ref="C1:L1"/>
  </mergeCells>
  <conditionalFormatting sqref="H8:H24">
    <cfRule type="cellIs" priority="3" dxfId="0" operator="equal" stopIfTrue="1">
      <formula>"dnf"</formula>
    </cfRule>
  </conditionalFormatting>
  <printOptions/>
  <pageMargins left="0.36000000000000004" right="0.36000000000000004" top="1" bottom="1" header="0.5" footer="0.5"/>
  <pageSetup fitToHeight="1" fitToWidth="1" orientation="landscape" paperSize="9" scale="7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M24" sqref="M24"/>
    </sheetView>
  </sheetViews>
  <sheetFormatPr defaultColWidth="10.75390625" defaultRowHeight="12.75"/>
  <cols>
    <col min="1" max="1" width="10.00390625" style="10" customWidth="1"/>
    <col min="2" max="2" width="22.625" style="79" customWidth="1"/>
    <col min="3" max="3" width="12.75390625" style="7" customWidth="1"/>
    <col min="4" max="4" width="8.75390625" style="8" customWidth="1"/>
    <col min="5" max="8" width="10.00390625" style="8" customWidth="1"/>
    <col min="9" max="11" width="12.125" style="8" customWidth="1"/>
    <col min="12" max="12" width="13.875" style="8" customWidth="1"/>
    <col min="13" max="16" width="12.125" style="8" customWidth="1"/>
    <col min="17" max="16384" width="10.75390625" style="12" customWidth="1"/>
  </cols>
  <sheetData>
    <row r="1" spans="2:16" ht="27.75" customHeight="1">
      <c r="B1" s="72"/>
      <c r="C1" s="127" t="s">
        <v>136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2:16" ht="27.75" customHeight="1">
      <c r="B2" s="72"/>
      <c r="C2" s="127" t="s">
        <v>28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16" s="13" customFormat="1" ht="9" customHeight="1">
      <c r="A3" s="36"/>
      <c r="B3" s="7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16" s="24" customFormat="1" ht="18.75">
      <c r="A4" s="37"/>
      <c r="B4" s="74"/>
      <c r="C4" s="80"/>
      <c r="D4" s="58"/>
      <c r="E4" s="58"/>
      <c r="F4" s="58"/>
      <c r="G4" s="58"/>
      <c r="H4" s="59"/>
      <c r="I4" s="133" t="s">
        <v>154</v>
      </c>
      <c r="J4" s="133"/>
      <c r="K4" s="133"/>
      <c r="L4" s="133"/>
      <c r="M4" s="133"/>
      <c r="N4" s="133"/>
      <c r="O4" s="133"/>
      <c r="P4" s="134"/>
    </row>
    <row r="5" spans="1:16" s="25" customFormat="1" ht="47.25">
      <c r="A5" s="43" t="s">
        <v>159</v>
      </c>
      <c r="B5" s="75" t="s">
        <v>160</v>
      </c>
      <c r="C5" s="44" t="s">
        <v>97</v>
      </c>
      <c r="D5" s="45" t="s">
        <v>170</v>
      </c>
      <c r="E5" s="45" t="s">
        <v>164</v>
      </c>
      <c r="F5" s="45" t="s">
        <v>165</v>
      </c>
      <c r="G5" s="45" t="s">
        <v>170</v>
      </c>
      <c r="H5" s="47" t="s">
        <v>65</v>
      </c>
      <c r="I5" s="45" t="s">
        <v>162</v>
      </c>
      <c r="J5" s="45" t="s">
        <v>156</v>
      </c>
      <c r="K5" s="45" t="s">
        <v>166</v>
      </c>
      <c r="L5" s="45" t="s">
        <v>156</v>
      </c>
      <c r="M5" s="45" t="s">
        <v>157</v>
      </c>
      <c r="N5" s="45" t="s">
        <v>156</v>
      </c>
      <c r="O5" s="45" t="s">
        <v>64</v>
      </c>
      <c r="P5" s="51" t="s">
        <v>156</v>
      </c>
    </row>
    <row r="6" spans="1:16" s="14" customFormat="1" ht="12.75">
      <c r="A6" s="38"/>
      <c r="B6" s="76"/>
      <c r="C6" s="15"/>
      <c r="D6" s="16"/>
      <c r="E6" s="16"/>
      <c r="F6" s="16"/>
      <c r="G6" s="16"/>
      <c r="H6" s="48"/>
      <c r="I6" s="16"/>
      <c r="J6" s="16"/>
      <c r="K6" s="16"/>
      <c r="L6" s="16"/>
      <c r="M6" s="16"/>
      <c r="N6" s="16"/>
      <c r="O6" s="16"/>
      <c r="P6" s="48"/>
    </row>
    <row r="7" spans="1:16" s="14" customFormat="1" ht="12.75">
      <c r="A7" s="39"/>
      <c r="B7" s="77"/>
      <c r="C7" s="17"/>
      <c r="D7" s="18"/>
      <c r="E7" s="18"/>
      <c r="F7" s="18"/>
      <c r="G7" s="18"/>
      <c r="H7" s="49"/>
      <c r="I7" s="18"/>
      <c r="J7" s="18"/>
      <c r="K7" s="18"/>
      <c r="L7" s="18"/>
      <c r="M7" s="18"/>
      <c r="N7" s="18"/>
      <c r="O7" s="18"/>
      <c r="P7" s="49"/>
    </row>
    <row r="8" spans="1:16" ht="15.75" customHeight="1">
      <c r="A8" s="41">
        <f>IF(Records!B45="","",Records!A45)</f>
        <v>45</v>
      </c>
      <c r="B8" s="78" t="str">
        <f>IF(Records!B45="","",Records!B45)</f>
        <v>Vigor Blokes</v>
      </c>
      <c r="C8" s="78" t="str">
        <f>IF(Records!C45="","",Records!C45)</f>
        <v>Open</v>
      </c>
      <c r="D8" s="20">
        <f>Records!H45</f>
        <v>0</v>
      </c>
      <c r="E8" s="20">
        <f>Records!I45</f>
        <v>0.04131944444444444</v>
      </c>
      <c r="F8" s="20">
        <f>Records!J45</f>
        <v>0.08467592592592593</v>
      </c>
      <c r="G8" s="20">
        <f>Records!K45</f>
        <v>0.1531712962962963</v>
      </c>
      <c r="H8" s="50">
        <f>IF(Records!L45&lt;TIME(0,0,1),"DNF",Records!L45)</f>
        <v>0.16171296296296298</v>
      </c>
      <c r="I8" s="20">
        <f aca="true" t="shared" si="0" ref="I8:I21">E8-D8</f>
        <v>0.04131944444444444</v>
      </c>
      <c r="J8" s="42" t="str">
        <f>Records!D45</f>
        <v>Andrew McIntosh</v>
      </c>
      <c r="K8" s="20">
        <f aca="true" t="shared" si="1" ref="K8:K21">F8-E8</f>
        <v>0.04335648148148149</v>
      </c>
      <c r="L8" s="113" t="str">
        <f>Records!E45</f>
        <v>Robbie Savage</v>
      </c>
      <c r="M8" s="20">
        <f aca="true" t="shared" si="2" ref="M8:M19">G8-F8</f>
        <v>0.06849537037037037</v>
      </c>
      <c r="N8" s="113" t="str">
        <f>Records!F45</f>
        <v>Darren Bakker</v>
      </c>
      <c r="O8" s="20">
        <f aca="true" t="shared" si="3" ref="O8:O21">IF(H8="dnf","DNF",H8-G8)</f>
        <v>0.00854166666666667</v>
      </c>
      <c r="P8" s="60" t="str">
        <f>Records!G45</f>
        <v>Andrew McIntosh</v>
      </c>
    </row>
    <row r="9" spans="1:16" ht="18.75" customHeight="1">
      <c r="A9" s="41">
        <f>IF(Records!B39="","",Records!A39)</f>
        <v>36</v>
      </c>
      <c r="B9" s="78" t="str">
        <f>IF(Records!B39="","",Records!B39)</f>
        <v>Mexicans</v>
      </c>
      <c r="C9" s="78" t="str">
        <f>IF(Records!C39="","",Records!C39)</f>
        <v>Open</v>
      </c>
      <c r="D9" s="20">
        <f>Records!H39</f>
        <v>0</v>
      </c>
      <c r="E9" s="20">
        <f>Records!I39</f>
        <v>0.043472222222222225</v>
      </c>
      <c r="F9" s="20">
        <f>Records!J39</f>
        <v>0.09166666666666667</v>
      </c>
      <c r="G9" s="20">
        <f>Records!K39</f>
        <v>0.16068287037037035</v>
      </c>
      <c r="H9" s="50">
        <f>IF(Records!L39&lt;TIME(0,0,1),"DNF",Records!L39)</f>
        <v>0.1701736111111111</v>
      </c>
      <c r="I9" s="20">
        <f t="shared" si="0"/>
        <v>0.043472222222222225</v>
      </c>
      <c r="J9" s="42" t="str">
        <f>Records!D39</f>
        <v>Isaac Mex</v>
      </c>
      <c r="K9" s="20">
        <f t="shared" si="1"/>
        <v>0.04819444444444445</v>
      </c>
      <c r="L9" s="113" t="str">
        <f>Records!E39</f>
        <v>Mark Mex</v>
      </c>
      <c r="M9" s="20">
        <f t="shared" si="2"/>
        <v>0.06901620370370368</v>
      </c>
      <c r="N9" s="113" t="str">
        <f>Records!F39</f>
        <v>Oskar Mex</v>
      </c>
      <c r="O9" s="20">
        <f t="shared" si="3"/>
        <v>0.009490740740740744</v>
      </c>
      <c r="P9" s="60" t="str">
        <f>Records!G39</f>
        <v>Isaac Mex</v>
      </c>
    </row>
    <row r="10" spans="1:16" ht="15.75" customHeight="1">
      <c r="A10" s="41">
        <f>IF(Records!B37="","",Records!A37)</f>
        <v>34</v>
      </c>
      <c r="B10" s="78" t="str">
        <f>IF(Records!B37="","",Records!B37)</f>
        <v>Anticipating DOMS</v>
      </c>
      <c r="C10" s="78" t="str">
        <f>IF(Records!C37="","",Records!C37)</f>
        <v>50+</v>
      </c>
      <c r="D10" s="20">
        <f>Records!H37</f>
        <v>0</v>
      </c>
      <c r="E10" s="20">
        <f>Records!I37</f>
        <v>0.04806712962962963</v>
      </c>
      <c r="F10" s="20">
        <f>Records!J37</f>
        <v>0.09803240740740742</v>
      </c>
      <c r="G10" s="20">
        <f>Records!K37</f>
        <v>0.16050925925925927</v>
      </c>
      <c r="H10" s="50">
        <f>IF(Records!L37&lt;TIME(0,0,1),"DNF",Records!L37)</f>
        <v>0.17127314814814817</v>
      </c>
      <c r="I10" s="20">
        <f t="shared" si="0"/>
        <v>0.04806712962962963</v>
      </c>
      <c r="J10" s="42" t="str">
        <f>Records!D37</f>
        <v>Cam Cook</v>
      </c>
      <c r="K10" s="20">
        <f t="shared" si="1"/>
        <v>0.04996527777777778</v>
      </c>
      <c r="L10" s="113" t="str">
        <f>Records!E37</f>
        <v>Hal Curwen-Walker</v>
      </c>
      <c r="M10" s="20">
        <f t="shared" si="2"/>
        <v>0.06247685185185185</v>
      </c>
      <c r="N10" s="113" t="str">
        <f>Records!F37</f>
        <v>Stuart Livingston</v>
      </c>
      <c r="O10" s="20">
        <f t="shared" si="3"/>
        <v>0.010763888888888906</v>
      </c>
      <c r="P10" s="60" t="str">
        <f>Records!G37</f>
        <v>Cam Cook</v>
      </c>
    </row>
    <row r="11" spans="1:16" ht="15.75" customHeight="1">
      <c r="A11" s="41">
        <f>IF(Records!B43="","",Records!A43)</f>
        <v>42</v>
      </c>
      <c r="B11" s="78" t="str">
        <f>IF(Records!B43="","",Records!B43)</f>
        <v>Vigorettes</v>
      </c>
      <c r="C11" s="78" t="str">
        <f>IF(Records!C43="","",Records!C43)</f>
        <v>Open</v>
      </c>
      <c r="D11" s="20">
        <f>Records!H43</f>
        <v>0</v>
      </c>
      <c r="E11" s="20">
        <f>Records!I43</f>
        <v>0.04579861111111111</v>
      </c>
      <c r="F11" s="20">
        <f>Records!J43</f>
        <v>0.09745370370370371</v>
      </c>
      <c r="G11" s="20">
        <f>Records!K43</f>
        <v>0.16667824074074075</v>
      </c>
      <c r="H11" s="50">
        <f>IF(Records!L43&lt;TIME(0,0,1),"DNF",Records!L43)</f>
        <v>0.18052083333333332</v>
      </c>
      <c r="I11" s="20">
        <f t="shared" si="0"/>
        <v>0.04579861111111111</v>
      </c>
      <c r="J11" s="42" t="str">
        <f>Records!D43</f>
        <v>Vic Mitchell</v>
      </c>
      <c r="K11" s="20">
        <f t="shared" si="1"/>
        <v>0.0516550925925926</v>
      </c>
      <c r="L11" s="113" t="str">
        <f>Records!E43</f>
        <v>Elizabeth Dornam</v>
      </c>
      <c r="M11" s="20">
        <f t="shared" si="2"/>
        <v>0.06922453703703704</v>
      </c>
      <c r="N11" s="113" t="str">
        <f>Records!F43</f>
        <v>Hannah Cook</v>
      </c>
      <c r="O11" s="20">
        <f t="shared" si="3"/>
        <v>0.013842592592592573</v>
      </c>
      <c r="P11" s="60" t="str">
        <f>Records!G43</f>
        <v>Elizabeth Dornam</v>
      </c>
    </row>
    <row r="12" spans="1:16" ht="18.75" customHeight="1">
      <c r="A12" s="41">
        <f>IF(Records!B41="","",Records!A41)</f>
        <v>38</v>
      </c>
      <c r="B12" s="78" t="str">
        <f>IF(Records!B41="","",Records!B41)</f>
        <v>Team Whitless</v>
      </c>
      <c r="C12" s="78" t="str">
        <f>IF(Records!C41="","",Records!C41)</f>
        <v>Open</v>
      </c>
      <c r="D12" s="20">
        <f>Records!H41</f>
        <v>0</v>
      </c>
      <c r="E12" s="20">
        <f>Records!I41</f>
        <v>0.053298611111111116</v>
      </c>
      <c r="F12" s="20">
        <f>Records!J41</f>
        <v>0.10787037037037038</v>
      </c>
      <c r="G12" s="20">
        <f>Records!K41</f>
        <v>0.18280092592592592</v>
      </c>
      <c r="H12" s="50">
        <f>IF(Records!L41&lt;TIME(0,0,1),"DNF",Records!L41)</f>
        <v>0.19703703703703704</v>
      </c>
      <c r="I12" s="20">
        <f t="shared" si="0"/>
        <v>0.053298611111111116</v>
      </c>
      <c r="J12" s="42" t="str">
        <f>Records!D41</f>
        <v>Hamish Mansell</v>
      </c>
      <c r="K12" s="20">
        <f t="shared" si="1"/>
        <v>0.054571759259259264</v>
      </c>
      <c r="L12" s="113" t="str">
        <f>Records!E41</f>
        <v>Leonie Cluse</v>
      </c>
      <c r="M12" s="20">
        <f t="shared" si="2"/>
        <v>0.07493055555555554</v>
      </c>
      <c r="N12" s="113" t="str">
        <f>Records!F41</f>
        <v>Glenn Mansell</v>
      </c>
      <c r="O12" s="20">
        <f t="shared" si="3"/>
        <v>0.014236111111111116</v>
      </c>
      <c r="P12" s="60" t="str">
        <f>Records!G41</f>
        <v>Hamish Mansell</v>
      </c>
    </row>
    <row r="13" spans="1:16" ht="15">
      <c r="A13" s="41">
        <f>IF(Records!B38="","",Records!A38)</f>
        <v>35</v>
      </c>
      <c r="B13" s="78" t="str">
        <f>IF(Records!B38="","",Records!B38)</f>
        <v>Cathedral College teachers</v>
      </c>
      <c r="C13" s="78" t="str">
        <f>IF(Records!C38="","",Records!C38)</f>
        <v>Open</v>
      </c>
      <c r="D13" s="20">
        <f>Records!H38</f>
        <v>0</v>
      </c>
      <c r="E13" s="20">
        <f>Records!I38</f>
        <v>0.05126157407407408</v>
      </c>
      <c r="F13" s="20">
        <f>Records!J38</f>
        <v>0.10451388888888889</v>
      </c>
      <c r="G13" s="20">
        <f>Records!K38</f>
        <v>0.20225694444444445</v>
      </c>
      <c r="H13" s="50">
        <f>IF(Records!L38&lt;TIME(0,0,1),"DNF",Records!L38)</f>
        <v>0.2132638888888889</v>
      </c>
      <c r="I13" s="20">
        <f t="shared" si="0"/>
        <v>0.05126157407407408</v>
      </c>
      <c r="J13" s="42" t="str">
        <f>Records!D38</f>
        <v>Penny Townshend</v>
      </c>
      <c r="K13" s="20">
        <f t="shared" si="1"/>
        <v>0.053252314814814815</v>
      </c>
      <c r="L13" s="113" t="str">
        <f>Records!E38</f>
        <v>Anne Harris</v>
      </c>
      <c r="M13" s="20">
        <f t="shared" si="2"/>
        <v>0.09774305555555556</v>
      </c>
      <c r="N13" s="113" t="str">
        <f>Records!F38</f>
        <v>Ross Baker</v>
      </c>
      <c r="O13" s="20">
        <f t="shared" si="3"/>
        <v>0.011006944444444444</v>
      </c>
      <c r="P13" s="60" t="str">
        <f>Records!G38</f>
        <v>Penny Townshend</v>
      </c>
    </row>
    <row r="14" spans="1:16" ht="15">
      <c r="A14" s="41">
        <f>IF(Records!B49="","",Records!A49)</f>
        <v>61</v>
      </c>
      <c r="B14" s="78" t="str">
        <f>IF(Records!B49="","",Records!B49)</f>
        <v>Ryan and Andrew</v>
      </c>
      <c r="C14" s="78" t="str">
        <f>IF(Records!C49="","",Records!C49)</f>
        <v>Open</v>
      </c>
      <c r="D14" s="20">
        <f>Records!H49</f>
        <v>0</v>
      </c>
      <c r="E14" s="20">
        <f>Records!I49</f>
        <v>0.08083333333333333</v>
      </c>
      <c r="F14" s="20">
        <f>Records!J49</f>
        <v>0.13402777777777777</v>
      </c>
      <c r="G14" s="20">
        <f>Records!K49</f>
        <v>0.20466435185185183</v>
      </c>
      <c r="H14" s="50">
        <f>IF(Records!L49&lt;TIME(0,0,1),"DNF",Records!L49)</f>
        <v>0.2185763888888889</v>
      </c>
      <c r="I14" s="20">
        <f t="shared" si="0"/>
        <v>0.08083333333333333</v>
      </c>
      <c r="J14" s="42" t="str">
        <f>Records!D49</f>
        <v>Ryan Mackey</v>
      </c>
      <c r="K14" s="20">
        <f t="shared" si="1"/>
        <v>0.05319444444444445</v>
      </c>
      <c r="L14" s="113" t="str">
        <f>Records!E49</f>
        <v>Andrew Clifford</v>
      </c>
      <c r="M14" s="20">
        <f t="shared" si="2"/>
        <v>0.07063657407407406</v>
      </c>
      <c r="N14" s="113" t="str">
        <f>Records!F49</f>
        <v>Andrew Clifford</v>
      </c>
      <c r="O14" s="20">
        <f t="shared" si="3"/>
        <v>0.013912037037037056</v>
      </c>
      <c r="P14" s="60" t="str">
        <f>Records!G49</f>
        <v>Andrew Clifford</v>
      </c>
    </row>
    <row r="15" spans="1:16" ht="15">
      <c r="A15" s="41">
        <f>IF(Records!B44="","",Records!A44)</f>
        <v>44</v>
      </c>
      <c r="B15" s="78" t="str">
        <f>IF(Records!B44="","",Records!B44)</f>
        <v>Casper and Friend</v>
      </c>
      <c r="C15" s="78" t="str">
        <f>IF(Records!C44="","",Records!C44)</f>
        <v>Open</v>
      </c>
      <c r="D15" s="20">
        <f>Records!H44</f>
        <v>0</v>
      </c>
      <c r="E15" s="20">
        <f>Records!I44</f>
        <v>0.05165509259259259</v>
      </c>
      <c r="F15" s="20">
        <f>Records!J44</f>
        <v>0.1171875</v>
      </c>
      <c r="G15" s="20">
        <f>Records!K44</f>
        <v>0.21920138888888888</v>
      </c>
      <c r="H15" s="50">
        <f>IF(Records!L44&lt;TIME(0,0,1),"DNF",Records!L44)</f>
        <v>0.23972222222222225</v>
      </c>
      <c r="I15" s="20">
        <f t="shared" si="0"/>
        <v>0.05165509259259259</v>
      </c>
      <c r="J15" s="42" t="str">
        <f>Records!D44</f>
        <v>Mark Lee</v>
      </c>
      <c r="K15" s="20">
        <f t="shared" si="1"/>
        <v>0.0655324074074074</v>
      </c>
      <c r="L15" s="113" t="str">
        <f>Records!E44</f>
        <v>Cassie Petony</v>
      </c>
      <c r="M15" s="20">
        <f t="shared" si="2"/>
        <v>0.10201388888888888</v>
      </c>
      <c r="N15" s="113" t="str">
        <f>Records!F44</f>
        <v>Cassie Petony</v>
      </c>
      <c r="O15" s="20">
        <f t="shared" si="3"/>
        <v>0.020520833333333377</v>
      </c>
      <c r="P15" s="60" t="str">
        <f>Records!G44</f>
        <v>Mark Lee</v>
      </c>
    </row>
    <row r="16" spans="1:16" ht="15">
      <c r="A16" s="41">
        <f>IF(Records!B42="","",Records!A42)</f>
        <v>40</v>
      </c>
      <c r="B16" s="78" t="str">
        <f>IF(Records!B42="","",Records!B42)</f>
        <v>Sambar Hills</v>
      </c>
      <c r="C16" s="78" t="str">
        <f>IF(Records!C42="","",Records!C42)</f>
        <v>Open</v>
      </c>
      <c r="D16" s="20">
        <f>Records!H42</f>
        <v>0</v>
      </c>
      <c r="E16" s="20">
        <f>Records!I42</f>
        <v>0.0681712962962963</v>
      </c>
      <c r="F16" s="20">
        <f>Records!J42</f>
        <v>0.1361111111111111</v>
      </c>
      <c r="G16" s="20">
        <f>Records!K42</f>
        <v>0.22627314814814814</v>
      </c>
      <c r="H16" s="50">
        <f>IF(Records!L42&lt;TIME(0,0,1),"DNF",Records!L42)</f>
        <v>0.24949074074074074</v>
      </c>
      <c r="I16" s="20">
        <f t="shared" si="0"/>
        <v>0.0681712962962963</v>
      </c>
      <c r="J16" s="42" t="str">
        <f>Records!D42</f>
        <v>Sally Keith</v>
      </c>
      <c r="K16" s="20">
        <f t="shared" si="1"/>
        <v>0.0679398148148148</v>
      </c>
      <c r="L16" s="113" t="str">
        <f>Records!E42</f>
        <v>Jamie Keith</v>
      </c>
      <c r="M16" s="20">
        <f t="shared" si="2"/>
        <v>0.09016203703703704</v>
      </c>
      <c r="N16" s="113" t="str">
        <f>Records!F42</f>
        <v>Steve Beavis</v>
      </c>
      <c r="O16" s="20">
        <f t="shared" si="3"/>
        <v>0.023217592592592595</v>
      </c>
      <c r="P16" s="60" t="str">
        <f>Records!G42</f>
        <v>Sally Keith</v>
      </c>
    </row>
    <row r="17" spans="1:16" ht="15">
      <c r="A17" s="41">
        <f>IF(Records!B47="","",Records!A47)</f>
        <v>48</v>
      </c>
      <c r="B17" s="78" t="str">
        <f>IF(Records!B47="","",Records!B47)</f>
        <v>Zipsters</v>
      </c>
      <c r="C17" s="78" t="str">
        <f>IF(Records!C47="","",Records!C47)</f>
        <v>Open</v>
      </c>
      <c r="D17" s="20">
        <f>Records!H47</f>
        <v>0</v>
      </c>
      <c r="E17" s="20">
        <f>Records!I47</f>
        <v>0.07099537037037036</v>
      </c>
      <c r="F17" s="20">
        <f>Records!J47</f>
        <v>0.1394675925925926</v>
      </c>
      <c r="G17" s="20">
        <f>Records!K47</f>
        <v>0.23265046296296296</v>
      </c>
      <c r="H17" s="50">
        <f>IF(Records!L47&lt;TIME(0,0,1),"DNF",Records!L47)</f>
        <v>0.2533680555555556</v>
      </c>
      <c r="I17" s="20">
        <f t="shared" si="0"/>
        <v>0.07099537037037036</v>
      </c>
      <c r="J17" s="42" t="str">
        <f>Records!D47</f>
        <v>Byron Pritchard</v>
      </c>
      <c r="K17" s="20">
        <f t="shared" si="1"/>
        <v>0.06847222222222223</v>
      </c>
      <c r="L17" s="113" t="str">
        <f>Records!E47</f>
        <v>Gavin Melgaard</v>
      </c>
      <c r="M17" s="20">
        <f t="shared" si="2"/>
        <v>0.09318287037037037</v>
      </c>
      <c r="N17" s="113" t="str">
        <f>Records!F47</f>
        <v>Gavin Melgaard</v>
      </c>
      <c r="O17" s="20">
        <f t="shared" si="3"/>
        <v>0.02071759259259262</v>
      </c>
      <c r="P17" s="60" t="str">
        <f>Records!G47</f>
        <v>Byron Pritchard</v>
      </c>
    </row>
    <row r="18" spans="1:16" ht="15">
      <c r="A18" s="41">
        <f>IF(Records!B48="","",Records!A48)</f>
        <v>50</v>
      </c>
      <c r="B18" s="78" t="str">
        <f>IF(Records!B48="","",Records!B48)</f>
        <v>Milo Man</v>
      </c>
      <c r="C18" s="78" t="str">
        <f>IF(Records!C48="","",Records!C48)</f>
        <v>40+</v>
      </c>
      <c r="D18" s="20">
        <f>Records!H48</f>
        <v>0</v>
      </c>
      <c r="E18" s="20">
        <f>Records!I48</f>
        <v>0.07702546296296296</v>
      </c>
      <c r="F18" s="20">
        <f>Records!J48</f>
        <v>0.16099537037037037</v>
      </c>
      <c r="G18" s="20">
        <f>Records!K48</f>
        <v>0.2374537037037037</v>
      </c>
      <c r="H18" s="50">
        <f>IF(Records!L48&lt;TIME(0,0,1),"DNF",Records!L48)</f>
        <v>0.2539236111111111</v>
      </c>
      <c r="I18" s="20">
        <f t="shared" si="0"/>
        <v>0.07702546296296296</v>
      </c>
      <c r="J18" s="42" t="str">
        <f>Records!D48</f>
        <v>Miloslav Shulev</v>
      </c>
      <c r="K18" s="20">
        <f t="shared" si="1"/>
        <v>0.08396990740740741</v>
      </c>
      <c r="L18" s="113" t="str">
        <f>Records!E48</f>
        <v>Miloslav Shulev</v>
      </c>
      <c r="M18" s="20">
        <f t="shared" si="2"/>
        <v>0.07645833333333332</v>
      </c>
      <c r="N18" s="113" t="str">
        <f>Records!F48</f>
        <v>Owen Kennedy</v>
      </c>
      <c r="O18" s="20">
        <f t="shared" si="3"/>
        <v>0.01646990740740742</v>
      </c>
      <c r="P18" s="60" t="str">
        <f>Records!G48</f>
        <v>Owen Kennedy</v>
      </c>
    </row>
    <row r="19" spans="1:16" ht="15">
      <c r="A19" s="41">
        <f>IF(Records!B36="","",Records!A36)</f>
        <v>33</v>
      </c>
      <c r="B19" s="78" t="str">
        <f>IF(Records!B36="","",Records!B36)</f>
        <v>The Mutton Boats</v>
      </c>
      <c r="C19" s="78" t="str">
        <f>IF(Records!C36="","",Records!C36)</f>
        <v>40+</v>
      </c>
      <c r="D19" s="20">
        <f>Records!H36</f>
        <v>0</v>
      </c>
      <c r="E19" s="20">
        <f>Records!I36</f>
        <v>0.0628587962962963</v>
      </c>
      <c r="F19" s="20">
        <f>Records!J36</f>
        <v>0.13078703703703703</v>
      </c>
      <c r="G19" s="20">
        <f>Records!K36</f>
        <v>0.21927083333333333</v>
      </c>
      <c r="H19" s="50" t="str">
        <f>IF(Records!L36&lt;TIME(0,0,1),"DNF",Records!L36)</f>
        <v>DNF</v>
      </c>
      <c r="I19" s="20">
        <f t="shared" si="0"/>
        <v>0.0628587962962963</v>
      </c>
      <c r="J19" s="42" t="str">
        <f>Records!D36</f>
        <v>Ryan Davis</v>
      </c>
      <c r="K19" s="20">
        <f t="shared" si="1"/>
        <v>0.06792824074074073</v>
      </c>
      <c r="L19" s="113" t="str">
        <f>Records!E36</f>
        <v>Dale Waterson</v>
      </c>
      <c r="M19" s="20">
        <f t="shared" si="2"/>
        <v>0.0884837962962963</v>
      </c>
      <c r="N19" s="113" t="str">
        <f>Records!F36</f>
        <v>Iain Davis</v>
      </c>
      <c r="O19" s="20" t="str">
        <f t="shared" si="3"/>
        <v>DNF</v>
      </c>
      <c r="P19" s="60" t="str">
        <f>Records!G36</f>
        <v>Ryan Davis</v>
      </c>
    </row>
    <row r="20" spans="1:16" ht="15">
      <c r="A20" s="41">
        <f>IF(Records!B40="","",Records!A40)</f>
        <v>37</v>
      </c>
      <c r="B20" s="78" t="str">
        <f>IF(Records!B40="","",Records!B40)</f>
        <v>Worth a tri</v>
      </c>
      <c r="C20" s="78" t="str">
        <f>IF(Records!C40="","",Records!C40)</f>
        <v>Open</v>
      </c>
      <c r="D20" s="20">
        <f>Records!H40</f>
        <v>0</v>
      </c>
      <c r="E20" s="20">
        <f>Records!I40</f>
        <v>0.07219907407407407</v>
      </c>
      <c r="F20" s="20">
        <f>Records!J40</f>
        <v>0.12349537037037038</v>
      </c>
      <c r="G20" s="20">
        <f>Records!K40</f>
        <v>0</v>
      </c>
      <c r="H20" s="50" t="str">
        <f>IF(Records!L40&lt;TIME(0,0,1),"DNF",Records!L40)</f>
        <v>DNF</v>
      </c>
      <c r="I20" s="20">
        <f t="shared" si="0"/>
        <v>0.07219907407407407</v>
      </c>
      <c r="J20" s="42" t="str">
        <f>Records!D40</f>
        <v>William Batrouney</v>
      </c>
      <c r="K20" s="20">
        <f t="shared" si="1"/>
        <v>0.05129629629629631</v>
      </c>
      <c r="L20" s="113" t="str">
        <f>Records!E40</f>
        <v>Alice Perrott</v>
      </c>
      <c r="M20" s="20"/>
      <c r="N20" s="113" t="str">
        <f>Records!F40</f>
        <v>Jessie Versteegen</v>
      </c>
      <c r="O20" s="20" t="str">
        <f t="shared" si="3"/>
        <v>DNF</v>
      </c>
      <c r="P20" s="60" t="str">
        <f>Records!G40</f>
        <v>William Batrouney</v>
      </c>
    </row>
    <row r="21" spans="1:16" ht="15">
      <c r="A21" s="41">
        <f>IF(Records!B46="","",Records!A46)</f>
        <v>46</v>
      </c>
      <c r="B21" s="78" t="str">
        <f>IF(Records!B46="","",Records!B46)</f>
        <v>Meeting friends</v>
      </c>
      <c r="C21" s="78" t="str">
        <f>IF(Records!C46="","",Records!C46)</f>
        <v>50+</v>
      </c>
      <c r="D21" s="20">
        <f>Records!H46</f>
        <v>0</v>
      </c>
      <c r="E21" s="20">
        <f>Records!I46</f>
        <v>0.08145833333333334</v>
      </c>
      <c r="F21" s="20">
        <f>Records!J46</f>
        <v>0.15972222222222224</v>
      </c>
      <c r="G21" s="20">
        <f>Records!K46</f>
        <v>0.23159722222222223</v>
      </c>
      <c r="H21" s="50" t="str">
        <f>IF(Records!L46&lt;TIME(0,0,1),"DNF",Records!L46)</f>
        <v>DNF</v>
      </c>
      <c r="I21" s="20">
        <f t="shared" si="0"/>
        <v>0.08145833333333334</v>
      </c>
      <c r="J21" s="42" t="str">
        <f>Records!D46</f>
        <v>Nicole Seckinger</v>
      </c>
      <c r="K21" s="20">
        <f t="shared" si="1"/>
        <v>0.0782638888888889</v>
      </c>
      <c r="L21" s="113" t="str">
        <f>Records!E46</f>
        <v>Nicole Seckinger</v>
      </c>
      <c r="M21" s="20">
        <f>G21-F21</f>
        <v>0.071875</v>
      </c>
      <c r="N21" s="113" t="str">
        <f>Records!F46</f>
        <v>Belinda Cipa</v>
      </c>
      <c r="O21" s="20" t="str">
        <f t="shared" si="3"/>
        <v>DNF</v>
      </c>
      <c r="P21" s="60" t="str">
        <f>Records!G46</f>
        <v>Nicole Seckinger</v>
      </c>
    </row>
  </sheetData>
  <sheetProtection/>
  <autoFilter ref="A7:P11">
    <sortState ref="A8:P21">
      <sortCondition sortBy="value" ref="H8:H21"/>
    </sortState>
  </autoFilter>
  <mergeCells count="3">
    <mergeCell ref="I4:P4"/>
    <mergeCell ref="C1:P1"/>
    <mergeCell ref="C2:P2"/>
  </mergeCells>
  <conditionalFormatting sqref="H8:H21">
    <cfRule type="cellIs" priority="1" dxfId="0" operator="equal" stopIfTrue="1">
      <formula>"dnf"</formula>
    </cfRule>
  </conditionalFormatting>
  <printOptions/>
  <pageMargins left="0.36000000000000004" right="0.36000000000000004" top="1" bottom="1" header="0.5" footer="0.5"/>
  <pageSetup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Karensa Delany</dc:creator>
  <cp:keywords/>
  <dc:description/>
  <cp:lastModifiedBy>Rachel Howden</cp:lastModifiedBy>
  <cp:lastPrinted>2023-11-10T08:01:35Z</cp:lastPrinted>
  <dcterms:created xsi:type="dcterms:W3CDTF">2010-10-17T09:31:29Z</dcterms:created>
  <dcterms:modified xsi:type="dcterms:W3CDTF">2023-11-12T03:31:44Z</dcterms:modified>
  <cp:category/>
  <cp:version/>
  <cp:contentType/>
  <cp:contentStatus/>
</cp:coreProperties>
</file>