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47240" windowHeight="26120" tabRatio="692" activeTab="0"/>
  </bookViews>
  <sheets>
    <sheet name="Records" sheetId="1" r:id="rId1"/>
    <sheet name="Female Solo Results" sheetId="2" r:id="rId2"/>
    <sheet name="Male Solo Results" sheetId="3" r:id="rId3"/>
    <sheet name=" Team Results" sheetId="4" r:id="rId4"/>
  </sheets>
  <definedNames>
    <definedName name="_xlnm._FilterDatabase" localSheetId="3" hidden="1">' Team Results'!$A$7:$P$12</definedName>
    <definedName name="_xlnm._FilterDatabase" localSheetId="1" hidden="1">'Female Solo Results'!$A$7:$L$10</definedName>
    <definedName name="_xlnm._FilterDatabase" localSheetId="2" hidden="1">'Male Solo Results'!$A$7:$L$16</definedName>
    <definedName name="_xlnm.Print_Area" localSheetId="3">' Team Results'!$A$1:$P$12</definedName>
    <definedName name="_xlnm.Print_Area" localSheetId="1">'Female Solo Results'!$A$1:$L$10</definedName>
    <definedName name="_xlnm.Print_Area" localSheetId="2">'Male Solo Results'!$A$1:$L$16</definedName>
    <definedName name="_xlnm.Print_Area" localSheetId="0">'Records'!$A$1:$P$51</definedName>
  </definedNames>
  <calcPr fullCalcOnLoad="1"/>
</workbook>
</file>

<file path=xl/sharedStrings.xml><?xml version="1.0" encoding="utf-8"?>
<sst xmlns="http://schemas.openxmlformats.org/spreadsheetml/2006/main" count="236" uniqueCount="154">
  <si>
    <t>Competitor #</t>
  </si>
  <si>
    <t>Name</t>
  </si>
  <si>
    <t>Final run leg</t>
  </si>
  <si>
    <t>Run</t>
  </si>
  <si>
    <t>Leg Times</t>
  </si>
  <si>
    <t>Kayak Start</t>
  </si>
  <si>
    <t>Bike Start</t>
  </si>
  <si>
    <t>Kayak</t>
  </si>
  <si>
    <t>Name - Kayaker</t>
  </si>
  <si>
    <t>Bike leg</t>
  </si>
  <si>
    <t>Female Solo</t>
  </si>
  <si>
    <t>Run Start</t>
  </si>
  <si>
    <t>Male Solo</t>
  </si>
  <si>
    <t>Alan Leenaerts</t>
  </si>
  <si>
    <t>Adam Kelly</t>
  </si>
  <si>
    <t>Karin Annertz</t>
  </si>
  <si>
    <t>Over 50</t>
  </si>
  <si>
    <t>Over 40</t>
  </si>
  <si>
    <t>Robbie Savage</t>
  </si>
  <si>
    <t>Teams</t>
  </si>
  <si>
    <t>Team Times</t>
  </si>
  <si>
    <t>Matilda Stevenson</t>
  </si>
  <si>
    <t>Tony Desailly</t>
  </si>
  <si>
    <t>Jayden Thrush</t>
  </si>
  <si>
    <t>Emma Flower</t>
  </si>
  <si>
    <t>Michelle Davis</t>
  </si>
  <si>
    <t>Skye Meek</t>
  </si>
  <si>
    <t>Geoff Breese</t>
  </si>
  <si>
    <t>Daniel Goldsworthy</t>
  </si>
  <si>
    <t>Open</t>
  </si>
  <si>
    <t>Blake Henderson</t>
  </si>
  <si>
    <t>Over 50</t>
  </si>
  <si>
    <t>Daniel Porceddu</t>
  </si>
  <si>
    <t>Andrew Kovac</t>
  </si>
  <si>
    <t>Paul Kovac</t>
  </si>
  <si>
    <t>Daniel Bowen</t>
  </si>
  <si>
    <t>Scott Melgaard</t>
  </si>
  <si>
    <t>Over 40</t>
  </si>
  <si>
    <t>Ron Thomas</t>
  </si>
  <si>
    <t>Robbie Hunt</t>
  </si>
  <si>
    <t>Over 60</t>
  </si>
  <si>
    <t>Open Male</t>
  </si>
  <si>
    <t>Open Mixed</t>
  </si>
  <si>
    <t>Anticipating DOMS</t>
  </si>
  <si>
    <t>15km Run Only</t>
  </si>
  <si>
    <t>Stuart Livingston</t>
  </si>
  <si>
    <t>Open</t>
  </si>
  <si>
    <t>Run leg</t>
  </si>
  <si>
    <t>Female Solo</t>
  </si>
  <si>
    <t>Female Solo Times</t>
  </si>
  <si>
    <t>Category</t>
  </si>
  <si>
    <t>Final Run</t>
  </si>
  <si>
    <t>Finish &amp; Overall Time</t>
  </si>
  <si>
    <t>Final Runner</t>
  </si>
  <si>
    <t>Run Start</t>
  </si>
  <si>
    <t>Kayak Start</t>
  </si>
  <si>
    <t>Kayak leg</t>
  </si>
  <si>
    <t>Bike Start</t>
  </si>
  <si>
    <t>Finish</t>
  </si>
  <si>
    <t>Run Start</t>
  </si>
  <si>
    <t>Male Solo Times</t>
  </si>
  <si>
    <t>Male Solo</t>
  </si>
  <si>
    <t>Name/ Team</t>
  </si>
  <si>
    <t>Name - Runner</t>
  </si>
  <si>
    <t>2022 King Valley Challenge Results</t>
  </si>
  <si>
    <t>Ethan Jones</t>
  </si>
  <si>
    <t>U12</t>
  </si>
  <si>
    <t>Michael Borschmann</t>
  </si>
  <si>
    <t>Kieran Telford</t>
  </si>
  <si>
    <t>Archie Hall</t>
  </si>
  <si>
    <t>Lucy Wilson</t>
  </si>
  <si>
    <t>U14</t>
  </si>
  <si>
    <t>Ian Franzke</t>
  </si>
  <si>
    <t>Rosie Franzke</t>
  </si>
  <si>
    <t>Timofey Suprun</t>
  </si>
  <si>
    <t>Ken Moore</t>
  </si>
  <si>
    <t>Tom O'Connor</t>
  </si>
  <si>
    <t>Open Female</t>
  </si>
  <si>
    <t>Adam Dyde</t>
  </si>
  <si>
    <t>The Best Trilogies come in threes</t>
  </si>
  <si>
    <t>Open Male</t>
  </si>
  <si>
    <t>Damien Guthrie</t>
  </si>
  <si>
    <t>Gavin Melgaard</t>
  </si>
  <si>
    <t>Dream Catchers</t>
  </si>
  <si>
    <t>Franzke Family</t>
  </si>
  <si>
    <t>Fuelled by FOMO</t>
  </si>
  <si>
    <t>Julie Blake</t>
  </si>
  <si>
    <t>Emily Arnott</t>
  </si>
  <si>
    <t>Darren Borschmann</t>
  </si>
  <si>
    <t>Ian Franzke</t>
  </si>
  <si>
    <t>Bethany Franzke</t>
  </si>
  <si>
    <t>Lexie Meek</t>
  </si>
  <si>
    <t>Tor Meek</t>
  </si>
  <si>
    <t>U10</t>
  </si>
  <si>
    <t xml:space="preserve">Archie Delany </t>
  </si>
  <si>
    <t>Macey Meek</t>
  </si>
  <si>
    <t>U6</t>
  </si>
  <si>
    <t>Patrick Delany</t>
  </si>
  <si>
    <t>U8</t>
  </si>
  <si>
    <t>Josie Davidson</t>
  </si>
  <si>
    <t>Tannah Meek-Christie</t>
  </si>
  <si>
    <t>Jarrah Meek-Christie</t>
  </si>
  <si>
    <t>Poppy Melgaard</t>
  </si>
  <si>
    <t>U14</t>
  </si>
  <si>
    <t>Lee Barr</t>
  </si>
  <si>
    <t>Mackenzie Wiles</t>
  </si>
  <si>
    <t>Andrew Gray</t>
  </si>
  <si>
    <t>Nathan Stewart</t>
  </si>
  <si>
    <t>Rhyan Young</t>
  </si>
  <si>
    <t>Andrew Wesley</t>
  </si>
  <si>
    <t>Cameron Cook</t>
  </si>
  <si>
    <t>Tony Wilson</t>
  </si>
  <si>
    <t>Kevin Wheeler</t>
  </si>
  <si>
    <t>Chet Leverett</t>
  </si>
  <si>
    <t>Andrew Clifford</t>
  </si>
  <si>
    <t>Over 40</t>
  </si>
  <si>
    <t>Nils Bergman</t>
  </si>
  <si>
    <t>Travis Coulson</t>
  </si>
  <si>
    <t>Tim Boote</t>
  </si>
  <si>
    <t>Open</t>
  </si>
  <si>
    <t>Team Apto</t>
  </si>
  <si>
    <t>Tom O'Connor</t>
  </si>
  <si>
    <t>Ken Moore</t>
  </si>
  <si>
    <t>Chippy Chasers</t>
  </si>
  <si>
    <t>Natasha Green</t>
  </si>
  <si>
    <t>Timofey Suprun</t>
  </si>
  <si>
    <t>Dennis Day</t>
  </si>
  <si>
    <t>Oscar Reid</t>
  </si>
  <si>
    <t>Hal Curwen-Walker</t>
  </si>
  <si>
    <t>Jodie Campbell</t>
  </si>
  <si>
    <t>Elizabeth Behrendt</t>
  </si>
  <si>
    <t>Stephanie Wiles</t>
  </si>
  <si>
    <t>Lou Pullar</t>
  </si>
  <si>
    <t>Amy Jewson</t>
  </si>
  <si>
    <t>Andy's Associates</t>
  </si>
  <si>
    <t>Sara Morse</t>
  </si>
  <si>
    <t>Steve Ballingall</t>
  </si>
  <si>
    <t>Patrick Gray</t>
  </si>
  <si>
    <t>6km Run Only</t>
  </si>
  <si>
    <t>3km Run Only</t>
  </si>
  <si>
    <t>Charlie Watts</t>
  </si>
  <si>
    <t>U16</t>
  </si>
  <si>
    <t>Vigor Mixed</t>
  </si>
  <si>
    <t>Martin Holt</t>
  </si>
  <si>
    <t>Kayla Whinray</t>
  </si>
  <si>
    <t>Regan Watts</t>
  </si>
  <si>
    <t>U14</t>
  </si>
  <si>
    <t>Jasper Watts</t>
  </si>
  <si>
    <t>U12</t>
  </si>
  <si>
    <t>Splits</t>
  </si>
  <si>
    <t>Name - Cyclist</t>
  </si>
  <si>
    <t>Team Member</t>
  </si>
  <si>
    <t>Bike</t>
  </si>
  <si>
    <t>Competitor #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</si>
</sst>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000"/>
  </numFmts>
  <fonts count="43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b/>
      <sz val="9"/>
      <name val="Verdana"/>
      <family val="0"/>
    </font>
    <font>
      <sz val="14"/>
      <name val="Verdana"/>
      <family val="0"/>
    </font>
    <font>
      <sz val="12"/>
      <name val="Verdana"/>
      <family val="0"/>
    </font>
    <font>
      <b/>
      <sz val="10"/>
      <color indexed="9"/>
      <name val="Verdana"/>
      <family val="0"/>
    </font>
    <font>
      <sz val="10"/>
      <color indexed="9"/>
      <name val="Verdana"/>
      <family val="0"/>
    </font>
    <font>
      <b/>
      <sz val="22"/>
      <color indexed="9"/>
      <name val="Verdana"/>
      <family val="0"/>
    </font>
    <font>
      <b/>
      <sz val="9"/>
      <color indexed="9"/>
      <name val="Verdana"/>
      <family val="0"/>
    </font>
    <font>
      <b/>
      <sz val="10"/>
      <name val="Calibri"/>
      <family val="0"/>
    </font>
    <font>
      <sz val="10"/>
      <name val="Calibri"/>
      <family val="0"/>
    </font>
    <font>
      <b/>
      <sz val="12"/>
      <name val="Calibri"/>
      <family val="0"/>
    </font>
    <font>
      <sz val="12"/>
      <name val="Calibri"/>
      <family val="0"/>
    </font>
    <font>
      <b/>
      <sz val="22"/>
      <color indexed="9"/>
      <name val="Calibri"/>
      <family val="0"/>
    </font>
    <font>
      <sz val="10"/>
      <color indexed="9"/>
      <name val="Calibri"/>
      <family val="0"/>
    </font>
    <font>
      <b/>
      <sz val="12"/>
      <color indexed="9"/>
      <name val="Calibri"/>
      <family val="0"/>
    </font>
    <font>
      <b/>
      <sz val="12"/>
      <name val="Verdana"/>
      <family val="0"/>
    </font>
    <font>
      <sz val="8"/>
      <name val="Arial"/>
      <family val="0"/>
    </font>
    <font>
      <b/>
      <sz val="14"/>
      <color indexed="9"/>
      <name val="Calibri"/>
      <family val="0"/>
    </font>
    <font>
      <sz val="26"/>
      <name val="Arial Black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8"/>
      <color indexed="56"/>
      <name val="Cambria"/>
      <family val="2"/>
    </font>
    <font>
      <b/>
      <sz val="26"/>
      <color indexed="9"/>
      <name val="Arial Black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3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0"/>
      <name val="Geneva"/>
      <family val="0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 style="thin"/>
      <bottom style="thin"/>
    </border>
    <border>
      <left style="thick">
        <color indexed="5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2" borderId="0" applyNumberFormat="0" applyBorder="0" applyAlignment="0" applyProtection="0"/>
    <xf numFmtId="0" fontId="29" fillId="5" borderId="0" applyNumberFormat="0" applyBorder="0" applyAlignment="0" applyProtection="0"/>
    <xf numFmtId="0" fontId="29" fillId="3" borderId="0" applyNumberFormat="0" applyBorder="0" applyAlignment="0" applyProtection="0"/>
    <xf numFmtId="0" fontId="29" fillId="6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7" borderId="0" applyNumberFormat="0" applyBorder="0" applyAlignment="0" applyProtection="0"/>
    <xf numFmtId="0" fontId="29" fillId="6" borderId="0" applyNumberFormat="0" applyBorder="0" applyAlignment="0" applyProtection="0"/>
    <xf numFmtId="0" fontId="29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4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3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4" borderId="0" applyNumberFormat="0" applyBorder="0" applyAlignment="0" applyProtection="0"/>
    <xf numFmtId="0" fontId="30" fillId="15" borderId="0" applyNumberFormat="0" applyBorder="0" applyAlignment="0" applyProtection="0"/>
    <xf numFmtId="0" fontId="30" fillId="12" borderId="0" applyNumberFormat="0" applyBorder="0" applyAlignment="0" applyProtection="0"/>
    <xf numFmtId="0" fontId="30" fillId="10" borderId="0" applyNumberFormat="0" applyBorder="0" applyAlignment="0" applyProtection="0"/>
    <xf numFmtId="0" fontId="31" fillId="16" borderId="0" applyNumberFormat="0" applyBorder="0" applyAlignment="0" applyProtection="0"/>
    <xf numFmtId="0" fontId="32" fillId="11" borderId="1" applyNumberFormat="0" applyAlignment="0" applyProtection="0"/>
    <xf numFmtId="0" fontId="18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4" fillId="18" borderId="0" applyNumberFormat="0" applyBorder="0" applyAlignment="0" applyProtection="0"/>
    <xf numFmtId="0" fontId="27" fillId="0" borderId="3" applyNumberFormat="0" applyFill="0" applyAlignment="0" applyProtection="0"/>
    <xf numFmtId="0" fontId="35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6" fillId="3" borderId="1" applyNumberFormat="0" applyAlignment="0" applyProtection="0"/>
    <xf numFmtId="0" fontId="37" fillId="0" borderId="6" applyNumberFormat="0" applyFill="0" applyAlignment="0" applyProtection="0"/>
    <xf numFmtId="0" fontId="38" fillId="19" borderId="0" applyNumberFormat="0" applyBorder="0" applyAlignment="0" applyProtection="0"/>
    <xf numFmtId="0" fontId="0" fillId="20" borderId="7" applyNumberFormat="0" applyFont="0" applyAlignment="0" applyProtection="0"/>
    <xf numFmtId="0" fontId="39" fillId="11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68">
    <xf numFmtId="0" fontId="0" fillId="0" borderId="0" xfId="0" applyAlignment="1">
      <alignment/>
    </xf>
    <xf numFmtId="21" fontId="1" fillId="0" borderId="10" xfId="0" applyNumberFormat="1" applyFont="1" applyBorder="1" applyAlignment="1">
      <alignment/>
    </xf>
    <xf numFmtId="21" fontId="0" fillId="0" borderId="10" xfId="0" applyNumberFormat="1" applyBorder="1" applyAlignment="1">
      <alignment/>
    </xf>
    <xf numFmtId="0" fontId="0" fillId="0" borderId="10" xfId="0" applyBorder="1" applyAlignment="1">
      <alignment vertical="center"/>
    </xf>
    <xf numFmtId="21" fontId="0" fillId="0" borderId="10" xfId="0" applyNumberFormat="1" applyBorder="1" applyAlignment="1">
      <alignment vertical="center"/>
    </xf>
    <xf numFmtId="21" fontId="0" fillId="0" borderId="10" xfId="0" applyNumberFormat="1" applyBorder="1" applyAlignment="1">
      <alignment horizontal="center" vertical="center"/>
    </xf>
    <xf numFmtId="21" fontId="1" fillId="0" borderId="10" xfId="0" applyNumberFormat="1" applyFont="1" applyBorder="1" applyAlignment="1">
      <alignment horizontal="center" vertical="center"/>
    </xf>
    <xf numFmtId="21" fontId="0" fillId="0" borderId="0" xfId="0" applyNumberFormat="1" applyBorder="1" applyAlignment="1">
      <alignment vertical="center"/>
    </xf>
    <xf numFmtId="21" fontId="0" fillId="0" borderId="0" xfId="0" applyNumberFormat="1" applyBorder="1" applyAlignment="1">
      <alignment horizontal="center" vertical="center"/>
    </xf>
    <xf numFmtId="21" fontId="0" fillId="0" borderId="10" xfId="0" applyNumberFormat="1" applyFill="1" applyBorder="1" applyAlignment="1">
      <alignment/>
    </xf>
    <xf numFmtId="176" fontId="1" fillId="0" borderId="0" xfId="0" applyNumberFormat="1" applyFont="1" applyBorder="1" applyAlignment="1">
      <alignment/>
    </xf>
    <xf numFmtId="21" fontId="1" fillId="0" borderId="11" xfId="0" applyNumberFormat="1" applyFont="1" applyBorder="1" applyAlignment="1">
      <alignment horizontal="center" vertical="center"/>
    </xf>
    <xf numFmtId="21" fontId="0" fillId="0" borderId="11" xfId="0" applyNumberFormat="1" applyBorder="1" applyAlignment="1">
      <alignment horizontal="center" vertical="center"/>
    </xf>
    <xf numFmtId="21" fontId="1" fillId="0" borderId="12" xfId="0" applyNumberFormat="1" applyFont="1" applyBorder="1" applyAlignment="1">
      <alignment horizontal="center" vertical="center"/>
    </xf>
    <xf numFmtId="21" fontId="0" fillId="0" borderId="12" xfId="0" applyNumberFormat="1" applyBorder="1" applyAlignment="1">
      <alignment horizontal="center" vertical="center"/>
    </xf>
    <xf numFmtId="21" fontId="0" fillId="0" borderId="0" xfId="0" applyNumberFormat="1" applyBorder="1" applyAlignment="1">
      <alignment/>
    </xf>
    <xf numFmtId="21" fontId="0" fillId="0" borderId="0" xfId="0" applyNumberFormat="1" applyFill="1" applyBorder="1" applyAlignment="1">
      <alignment/>
    </xf>
    <xf numFmtId="21" fontId="1" fillId="0" borderId="0" xfId="0" applyNumberFormat="1" applyFont="1" applyBorder="1" applyAlignment="1">
      <alignment/>
    </xf>
    <xf numFmtId="21" fontId="1" fillId="0" borderId="0" xfId="0" applyNumberFormat="1" applyFont="1" applyBorder="1" applyAlignment="1">
      <alignment vertical="center"/>
    </xf>
    <xf numFmtId="21" fontId="1" fillId="0" borderId="0" xfId="0" applyNumberFormat="1" applyFont="1" applyBorder="1" applyAlignment="1">
      <alignment horizontal="center" vertical="center"/>
    </xf>
    <xf numFmtId="21" fontId="1" fillId="11" borderId="0" xfId="0" applyNumberFormat="1" applyFont="1" applyFill="1" applyBorder="1" applyAlignment="1">
      <alignment vertical="center"/>
    </xf>
    <xf numFmtId="21" fontId="1" fillId="11" borderId="0" xfId="0" applyNumberFormat="1" applyFont="1" applyFill="1" applyBorder="1" applyAlignment="1">
      <alignment horizontal="center" vertical="center"/>
    </xf>
    <xf numFmtId="21" fontId="13" fillId="0" borderId="0" xfId="0" applyNumberFormat="1" applyFont="1" applyBorder="1" applyAlignment="1">
      <alignment horizontal="center" vertical="center"/>
    </xf>
    <xf numFmtId="21" fontId="15" fillId="0" borderId="0" xfId="0" applyNumberFormat="1" applyFont="1" applyBorder="1" applyAlignment="1">
      <alignment horizontal="center" vertical="center"/>
    </xf>
    <xf numFmtId="176" fontId="12" fillId="0" borderId="0" xfId="0" applyNumberFormat="1" applyFont="1" applyBorder="1" applyAlignment="1">
      <alignment/>
    </xf>
    <xf numFmtId="21" fontId="13" fillId="0" borderId="0" xfId="0" applyNumberFormat="1" applyFont="1" applyBorder="1" applyAlignment="1">
      <alignment vertical="center"/>
    </xf>
    <xf numFmtId="21" fontId="15" fillId="0" borderId="0" xfId="0" applyNumberFormat="1" applyFont="1" applyBorder="1" applyAlignment="1">
      <alignment vertical="center"/>
    </xf>
    <xf numFmtId="21" fontId="7" fillId="0" borderId="0" xfId="0" applyNumberFormat="1" applyFont="1" applyBorder="1" applyAlignment="1">
      <alignment/>
    </xf>
    <xf numFmtId="21" fontId="19" fillId="0" borderId="0" xfId="0" applyNumberFormat="1" applyFont="1" applyBorder="1" applyAlignment="1">
      <alignment/>
    </xf>
    <xf numFmtId="21" fontId="15" fillId="11" borderId="0" xfId="0" applyNumberFormat="1" applyFont="1" applyFill="1" applyBorder="1" applyAlignment="1">
      <alignment horizontal="center" vertical="center"/>
    </xf>
    <xf numFmtId="21" fontId="13" fillId="0" borderId="0" xfId="0" applyNumberFormat="1" applyFont="1" applyBorder="1" applyAlignment="1">
      <alignment/>
    </xf>
    <xf numFmtId="21" fontId="13" fillId="0" borderId="0" xfId="0" applyNumberFormat="1" applyFont="1" applyFill="1" applyBorder="1" applyAlignment="1">
      <alignment/>
    </xf>
    <xf numFmtId="21" fontId="15" fillId="0" borderId="0" xfId="0" applyNumberFormat="1" applyFont="1" applyBorder="1" applyAlignment="1">
      <alignment/>
    </xf>
    <xf numFmtId="21" fontId="14" fillId="0" borderId="0" xfId="0" applyNumberFormat="1" applyFont="1" applyBorder="1" applyAlignment="1">
      <alignment/>
    </xf>
    <xf numFmtId="176" fontId="14" fillId="0" borderId="0" xfId="0" applyNumberFormat="1" applyFont="1" applyBorder="1" applyAlignment="1">
      <alignment horizontal="center" vertical="center" wrapText="1"/>
    </xf>
    <xf numFmtId="21" fontId="14" fillId="0" borderId="0" xfId="0" applyNumberFormat="1" applyFont="1" applyBorder="1" applyAlignment="1">
      <alignment vertical="center"/>
    </xf>
    <xf numFmtId="21" fontId="14" fillId="0" borderId="0" xfId="0" applyNumberFormat="1" applyFont="1" applyBorder="1" applyAlignment="1">
      <alignment horizontal="center" vertical="center"/>
    </xf>
    <xf numFmtId="176" fontId="14" fillId="11" borderId="0" xfId="0" applyNumberFormat="1" applyFont="1" applyFill="1" applyBorder="1" applyAlignment="1">
      <alignment horizontal="center" vertical="center"/>
    </xf>
    <xf numFmtId="21" fontId="14" fillId="11" borderId="0" xfId="0" applyNumberFormat="1" applyFont="1" applyFill="1" applyBorder="1" applyAlignment="1">
      <alignment vertical="center"/>
    </xf>
    <xf numFmtId="176" fontId="16" fillId="21" borderId="13" xfId="0" applyNumberFormat="1" applyFont="1" applyFill="1" applyBorder="1" applyAlignment="1">
      <alignment/>
    </xf>
    <xf numFmtId="176" fontId="14" fillId="0" borderId="13" xfId="0" applyNumberFormat="1" applyFont="1" applyBorder="1" applyAlignment="1">
      <alignment/>
    </xf>
    <xf numFmtId="176" fontId="5" fillId="0" borderId="13" xfId="0" applyNumberFormat="1" applyFont="1" applyBorder="1" applyAlignment="1">
      <alignment horizontal="center" vertical="center" wrapText="1"/>
    </xf>
    <xf numFmtId="176" fontId="1" fillId="11" borderId="13" xfId="0" applyNumberFormat="1" applyFont="1" applyFill="1" applyBorder="1" applyAlignment="1">
      <alignment horizontal="center" vertical="center" wrapText="1"/>
    </xf>
    <xf numFmtId="0" fontId="0" fillId="0" borderId="0" xfId="0" applyBorder="1" applyAlignment="1" applyProtection="1">
      <alignment wrapText="1"/>
      <protection locked="0"/>
    </xf>
    <xf numFmtId="176" fontId="1" fillId="0" borderId="0" xfId="0" applyNumberFormat="1" applyFont="1" applyBorder="1" applyAlignment="1">
      <alignment horizontal="center" vertical="center"/>
    </xf>
    <xf numFmtId="176" fontId="18" fillId="22" borderId="13" xfId="0" applyNumberFormat="1" applyFont="1" applyFill="1" applyBorder="1" applyAlignment="1">
      <alignment horizontal="center" vertical="center" wrapText="1"/>
    </xf>
    <xf numFmtId="21" fontId="18" fillId="22" borderId="0" xfId="0" applyNumberFormat="1" applyFont="1" applyFill="1" applyBorder="1" applyAlignment="1">
      <alignment vertical="center"/>
    </xf>
    <xf numFmtId="21" fontId="18" fillId="22" borderId="0" xfId="0" applyNumberFormat="1" applyFont="1" applyFill="1" applyBorder="1" applyAlignment="1">
      <alignment horizontal="center" vertical="center"/>
    </xf>
    <xf numFmtId="21" fontId="15" fillId="0" borderId="14" xfId="0" applyNumberFormat="1" applyFont="1" applyBorder="1" applyAlignment="1">
      <alignment horizontal="center" vertical="center"/>
    </xf>
    <xf numFmtId="21" fontId="18" fillId="22" borderId="14" xfId="0" applyNumberFormat="1" applyFont="1" applyFill="1" applyBorder="1" applyAlignment="1">
      <alignment horizontal="center" vertical="center" wrapText="1"/>
    </xf>
    <xf numFmtId="21" fontId="1" fillId="0" borderId="14" xfId="0" applyNumberFormat="1" applyFont="1" applyBorder="1" applyAlignment="1">
      <alignment horizontal="center" vertical="center"/>
    </xf>
    <xf numFmtId="21" fontId="1" fillId="11" borderId="14" xfId="0" applyNumberFormat="1" applyFont="1" applyFill="1" applyBorder="1" applyAlignment="1">
      <alignment horizontal="center" vertical="center"/>
    </xf>
    <xf numFmtId="21" fontId="14" fillId="11" borderId="14" xfId="0" applyNumberFormat="1" applyFont="1" applyFill="1" applyBorder="1" applyAlignment="1">
      <alignment horizontal="center" vertical="center"/>
    </xf>
    <xf numFmtId="21" fontId="18" fillId="22" borderId="14" xfId="0" applyNumberFormat="1" applyFont="1" applyFill="1" applyBorder="1" applyAlignment="1">
      <alignment horizontal="center" vertical="center"/>
    </xf>
    <xf numFmtId="21" fontId="17" fillId="23" borderId="0" xfId="0" applyNumberFormat="1" applyFont="1" applyFill="1" applyBorder="1" applyAlignment="1">
      <alignment horizontal="center" vertical="center"/>
    </xf>
    <xf numFmtId="21" fontId="17" fillId="23" borderId="14" xfId="0" applyNumberFormat="1" applyFont="1" applyFill="1" applyBorder="1" applyAlignment="1">
      <alignment horizontal="center" vertical="center"/>
    </xf>
    <xf numFmtId="21" fontId="14" fillId="0" borderId="15" xfId="0" applyNumberFormat="1" applyFont="1" applyBorder="1" applyAlignment="1">
      <alignment horizontal="center" vertical="center"/>
    </xf>
    <xf numFmtId="21" fontId="15" fillId="11" borderId="15" xfId="0" applyNumberFormat="1" applyFont="1" applyFill="1" applyBorder="1" applyAlignment="1">
      <alignment horizontal="center" vertical="center"/>
    </xf>
    <xf numFmtId="21" fontId="14" fillId="11" borderId="15" xfId="0" applyNumberFormat="1" applyFont="1" applyFill="1" applyBorder="1" applyAlignment="1">
      <alignment horizontal="center" vertical="center"/>
    </xf>
    <xf numFmtId="21" fontId="15" fillId="0" borderId="15" xfId="0" applyNumberFormat="1" applyFont="1" applyBorder="1" applyAlignment="1">
      <alignment horizontal="center" vertical="center"/>
    </xf>
    <xf numFmtId="21" fontId="15" fillId="24" borderId="0" xfId="0" applyNumberFormat="1" applyFont="1" applyFill="1" applyBorder="1" applyAlignment="1">
      <alignment horizontal="center" vertical="center"/>
    </xf>
    <xf numFmtId="21" fontId="15" fillId="24" borderId="14" xfId="0" applyNumberFormat="1" applyFont="1" applyFill="1" applyBorder="1" applyAlignment="1">
      <alignment horizontal="center" vertical="center"/>
    </xf>
    <xf numFmtId="21" fontId="9" fillId="25" borderId="0" xfId="0" applyNumberFormat="1" applyFont="1" applyFill="1" applyBorder="1" applyAlignment="1">
      <alignment vertical="center"/>
    </xf>
    <xf numFmtId="21" fontId="9" fillId="23" borderId="0" xfId="0" applyNumberFormat="1" applyFont="1" applyFill="1" applyBorder="1" applyAlignment="1">
      <alignment vertical="center"/>
    </xf>
    <xf numFmtId="21" fontId="9" fillId="23" borderId="0" xfId="0" applyNumberFormat="1" applyFont="1" applyFill="1" applyBorder="1" applyAlignment="1">
      <alignment horizontal="center" vertical="center"/>
    </xf>
    <xf numFmtId="21" fontId="0" fillId="24" borderId="0" xfId="0" applyNumberFormat="1" applyFill="1" applyBorder="1" applyAlignment="1">
      <alignment vertical="center"/>
    </xf>
    <xf numFmtId="21" fontId="0" fillId="24" borderId="0" xfId="0" applyNumberFormat="1" applyFill="1" applyBorder="1" applyAlignment="1">
      <alignment horizontal="center" vertical="center"/>
    </xf>
    <xf numFmtId="21" fontId="8" fillId="22" borderId="10" xfId="0" applyNumberFormat="1" applyFont="1" applyFill="1" applyBorder="1" applyAlignment="1">
      <alignment horizontal="center" vertical="center"/>
    </xf>
    <xf numFmtId="21" fontId="8" fillId="22" borderId="11" xfId="0" applyNumberFormat="1" applyFont="1" applyFill="1" applyBorder="1" applyAlignment="1">
      <alignment horizontal="center" vertical="center"/>
    </xf>
    <xf numFmtId="21" fontId="8" fillId="22" borderId="16" xfId="0" applyNumberFormat="1" applyFont="1" applyFill="1" applyBorder="1" applyAlignment="1">
      <alignment horizontal="center" vertical="center"/>
    </xf>
    <xf numFmtId="21" fontId="8" fillId="22" borderId="17" xfId="0" applyNumberFormat="1" applyFont="1" applyFill="1" applyBorder="1" applyAlignment="1">
      <alignment horizontal="center" vertical="center"/>
    </xf>
    <xf numFmtId="21" fontId="0" fillId="24" borderId="18" xfId="0" applyNumberFormat="1" applyFill="1" applyBorder="1" applyAlignment="1">
      <alignment horizontal="center" vertical="center"/>
    </xf>
    <xf numFmtId="21" fontId="1" fillId="25" borderId="10" xfId="0" applyNumberFormat="1" applyFont="1" applyFill="1" applyBorder="1" applyAlignment="1">
      <alignment horizontal="center" vertical="center"/>
    </xf>
    <xf numFmtId="21" fontId="1" fillId="25" borderId="11" xfId="0" applyNumberFormat="1" applyFont="1" applyFill="1" applyBorder="1" applyAlignment="1">
      <alignment horizontal="center" vertical="center"/>
    </xf>
    <xf numFmtId="21" fontId="1" fillId="25" borderId="12" xfId="0" applyNumberFormat="1" applyFont="1" applyFill="1" applyBorder="1" applyAlignment="1">
      <alignment horizontal="center" vertical="center"/>
    </xf>
    <xf numFmtId="21" fontId="9" fillId="25" borderId="10" xfId="0" applyNumberFormat="1" applyFont="1" applyFill="1" applyBorder="1" applyAlignment="1">
      <alignment horizontal="center" vertical="center"/>
    </xf>
    <xf numFmtId="21" fontId="9" fillId="25" borderId="11" xfId="0" applyNumberFormat="1" applyFont="1" applyFill="1" applyBorder="1" applyAlignment="1">
      <alignment horizontal="center" vertical="center"/>
    </xf>
    <xf numFmtId="21" fontId="9" fillId="25" borderId="12" xfId="0" applyNumberFormat="1" applyFont="1" applyFill="1" applyBorder="1" applyAlignment="1">
      <alignment horizontal="center" vertical="center"/>
    </xf>
    <xf numFmtId="21" fontId="8" fillId="22" borderId="11" xfId="0" applyNumberFormat="1" applyFont="1" applyFill="1" applyBorder="1" applyAlignment="1">
      <alignment vertical="center"/>
    </xf>
    <xf numFmtId="21" fontId="1" fillId="0" borderId="11" xfId="0" applyNumberFormat="1" applyFont="1" applyBorder="1" applyAlignment="1">
      <alignment vertical="center"/>
    </xf>
    <xf numFmtId="21" fontId="8" fillId="25" borderId="11" xfId="0" applyNumberFormat="1" applyFont="1" applyFill="1" applyBorder="1" applyAlignment="1">
      <alignment vertical="center"/>
    </xf>
    <xf numFmtId="21" fontId="9" fillId="23" borderId="19" xfId="0" applyNumberFormat="1" applyFont="1" applyFill="1" applyBorder="1" applyAlignment="1">
      <alignment horizontal="center" vertical="center"/>
    </xf>
    <xf numFmtId="21" fontId="9" fillId="23" borderId="20" xfId="0" applyNumberFormat="1" applyFont="1" applyFill="1" applyBorder="1" applyAlignment="1">
      <alignment horizontal="center" vertical="center"/>
    </xf>
    <xf numFmtId="21" fontId="0" fillId="24" borderId="19" xfId="0" applyNumberFormat="1" applyFill="1" applyBorder="1" applyAlignment="1">
      <alignment horizontal="center" vertical="center"/>
    </xf>
    <xf numFmtId="21" fontId="8" fillId="22" borderId="21" xfId="0" applyNumberFormat="1" applyFont="1" applyFill="1" applyBorder="1" applyAlignment="1">
      <alignment horizontal="center" vertical="center"/>
    </xf>
    <xf numFmtId="21" fontId="8" fillId="22" borderId="22" xfId="0" applyNumberFormat="1" applyFont="1" applyFill="1" applyBorder="1" applyAlignment="1">
      <alignment horizontal="center" vertical="center"/>
    </xf>
    <xf numFmtId="21" fontId="1" fillId="0" borderId="21" xfId="0" applyNumberFormat="1" applyFont="1" applyBorder="1" applyAlignment="1">
      <alignment horizontal="center" vertical="center"/>
    </xf>
    <xf numFmtId="21" fontId="1" fillId="0" borderId="23" xfId="0" applyNumberFormat="1" applyFont="1" applyBorder="1" applyAlignment="1">
      <alignment horizontal="center" vertical="center"/>
    </xf>
    <xf numFmtId="21" fontId="1" fillId="25" borderId="21" xfId="0" applyNumberFormat="1" applyFont="1" applyFill="1" applyBorder="1" applyAlignment="1">
      <alignment horizontal="center" vertical="center"/>
    </xf>
    <xf numFmtId="21" fontId="1" fillId="25" borderId="23" xfId="0" applyNumberFormat="1" applyFont="1" applyFill="1" applyBorder="1" applyAlignment="1">
      <alignment horizontal="center" vertical="center"/>
    </xf>
    <xf numFmtId="21" fontId="0" fillId="0" borderId="23" xfId="0" applyNumberFormat="1" applyBorder="1" applyAlignment="1">
      <alignment horizontal="center" vertical="center"/>
    </xf>
    <xf numFmtId="0" fontId="0" fillId="0" borderId="21" xfId="0" applyBorder="1" applyAlignment="1" applyProtection="1">
      <alignment wrapText="1"/>
      <protection locked="0"/>
    </xf>
    <xf numFmtId="21" fontId="9" fillId="25" borderId="21" xfId="0" applyNumberFormat="1" applyFont="1" applyFill="1" applyBorder="1" applyAlignment="1">
      <alignment horizontal="center" vertical="center"/>
    </xf>
    <xf numFmtId="21" fontId="9" fillId="25" borderId="23" xfId="0" applyNumberFormat="1" applyFont="1" applyFill="1" applyBorder="1" applyAlignment="1">
      <alignment horizontal="center" vertical="center"/>
    </xf>
    <xf numFmtId="0" fontId="0" fillId="0" borderId="21" xfId="0" applyBorder="1" applyAlignment="1">
      <alignment vertical="center"/>
    </xf>
    <xf numFmtId="21" fontId="0" fillId="0" borderId="21" xfId="0" applyNumberFormat="1" applyBorder="1" applyAlignment="1">
      <alignment vertical="center"/>
    </xf>
    <xf numFmtId="21" fontId="0" fillId="0" borderId="24" xfId="0" applyNumberFormat="1" applyBorder="1" applyAlignment="1">
      <alignment horizontal="center" vertical="center"/>
    </xf>
    <xf numFmtId="21" fontId="8" fillId="22" borderId="25" xfId="0" applyNumberFormat="1" applyFont="1" applyFill="1" applyBorder="1" applyAlignment="1">
      <alignment vertical="center"/>
    </xf>
    <xf numFmtId="21" fontId="1" fillId="0" borderId="25" xfId="0" applyNumberFormat="1" applyFont="1" applyBorder="1" applyAlignment="1">
      <alignment vertical="center"/>
    </xf>
    <xf numFmtId="21" fontId="8" fillId="25" borderId="25" xfId="0" applyNumberFormat="1" applyFont="1" applyFill="1" applyBorder="1" applyAlignment="1">
      <alignment vertical="center"/>
    </xf>
    <xf numFmtId="21" fontId="0" fillId="0" borderId="25" xfId="0" applyNumberFormat="1" applyBorder="1" applyAlignment="1">
      <alignment vertical="center"/>
    </xf>
    <xf numFmtId="21" fontId="17" fillId="26" borderId="0" xfId="0" applyNumberFormat="1" applyFont="1" applyFill="1" applyBorder="1" applyAlignment="1">
      <alignment horizontal="left" vertical="center"/>
    </xf>
    <xf numFmtId="21" fontId="17" fillId="21" borderId="0" xfId="0" applyNumberFormat="1" applyFont="1" applyFill="1" applyBorder="1" applyAlignment="1">
      <alignment horizontal="left" vertical="center"/>
    </xf>
    <xf numFmtId="21" fontId="15" fillId="0" borderId="0" xfId="0" applyNumberFormat="1" applyFont="1" applyBorder="1" applyAlignment="1">
      <alignment horizontal="left" vertical="center"/>
    </xf>
    <xf numFmtId="21" fontId="18" fillId="22" borderId="0" xfId="0" applyNumberFormat="1" applyFont="1" applyFill="1" applyBorder="1" applyAlignment="1">
      <alignment horizontal="left" vertical="center"/>
    </xf>
    <xf numFmtId="21" fontId="1" fillId="0" borderId="0" xfId="0" applyNumberFormat="1" applyFont="1" applyBorder="1" applyAlignment="1">
      <alignment horizontal="left" vertical="center"/>
    </xf>
    <xf numFmtId="21" fontId="1" fillId="11" borderId="0" xfId="0" applyNumberFormat="1" applyFont="1" applyFill="1" applyBorder="1" applyAlignment="1">
      <alignment horizontal="left" vertical="center"/>
    </xf>
    <xf numFmtId="176" fontId="0" fillId="0" borderId="0" xfId="0" applyNumberFormat="1" applyFont="1" applyBorder="1" applyAlignment="1">
      <alignment horizontal="left" vertical="center"/>
    </xf>
    <xf numFmtId="21" fontId="0" fillId="0" borderId="0" xfId="0" applyNumberFormat="1" applyBorder="1" applyAlignment="1">
      <alignment horizontal="left" vertical="center"/>
    </xf>
    <xf numFmtId="21" fontId="15" fillId="24" borderId="0" xfId="0" applyNumberFormat="1" applyFont="1" applyFill="1" applyBorder="1" applyAlignment="1">
      <alignment vertical="center"/>
    </xf>
    <xf numFmtId="21" fontId="0" fillId="0" borderId="25" xfId="0" applyNumberFormat="1" applyFill="1" applyBorder="1" applyAlignment="1">
      <alignment vertical="center"/>
    </xf>
    <xf numFmtId="176" fontId="18" fillId="22" borderId="0" xfId="0" applyNumberFormat="1" applyFont="1" applyFill="1" applyBorder="1" applyAlignment="1">
      <alignment horizontal="center" vertical="center" wrapText="1"/>
    </xf>
    <xf numFmtId="21" fontId="17" fillId="0" borderId="0" xfId="0" applyNumberFormat="1" applyFont="1" applyFill="1" applyBorder="1" applyAlignment="1">
      <alignment vertical="center"/>
    </xf>
    <xf numFmtId="21" fontId="15" fillId="0" borderId="0" xfId="0" applyNumberFormat="1" applyFont="1" applyFill="1" applyBorder="1" applyAlignment="1">
      <alignment vertical="center"/>
    </xf>
    <xf numFmtId="176" fontId="16" fillId="0" borderId="0" xfId="0" applyNumberFormat="1" applyFont="1" applyFill="1" applyBorder="1" applyAlignment="1">
      <alignment/>
    </xf>
    <xf numFmtId="176" fontId="14" fillId="0" borderId="0" xfId="0" applyNumberFormat="1" applyFont="1" applyFill="1" applyBorder="1" applyAlignment="1">
      <alignment/>
    </xf>
    <xf numFmtId="176" fontId="14" fillId="0" borderId="0" xfId="0" applyNumberFormat="1" applyFont="1" applyBorder="1" applyAlignment="1">
      <alignment/>
    </xf>
    <xf numFmtId="176" fontId="5" fillId="0" borderId="0" xfId="0" applyNumberFormat="1" applyFont="1" applyBorder="1" applyAlignment="1">
      <alignment horizontal="center" vertical="center" wrapText="1"/>
    </xf>
    <xf numFmtId="176" fontId="1" fillId="11" borderId="0" xfId="0" applyNumberFormat="1" applyFont="1" applyFill="1" applyBorder="1" applyAlignment="1">
      <alignment horizontal="center" vertical="center" wrapText="1"/>
    </xf>
    <xf numFmtId="21" fontId="0" fillId="0" borderId="25" xfId="0" applyNumberFormat="1" applyBorder="1" applyAlignment="1">
      <alignment horizontal="center" vertical="center"/>
    </xf>
    <xf numFmtId="1" fontId="1" fillId="0" borderId="10" xfId="0" applyNumberFormat="1" applyFont="1" applyBorder="1" applyAlignment="1">
      <alignment/>
    </xf>
    <xf numFmtId="1" fontId="10" fillId="26" borderId="0" xfId="0" applyNumberFormat="1" applyFont="1" applyFill="1" applyBorder="1" applyAlignment="1">
      <alignment/>
    </xf>
    <xf numFmtId="1" fontId="10" fillId="21" borderId="0" xfId="0" applyNumberFormat="1" applyFont="1" applyFill="1" applyBorder="1" applyAlignment="1">
      <alignment/>
    </xf>
    <xf numFmtId="1" fontId="1" fillId="24" borderId="0" xfId="0" applyNumberFormat="1" applyFont="1" applyFill="1" applyBorder="1" applyAlignment="1">
      <alignment/>
    </xf>
    <xf numFmtId="1" fontId="11" fillId="22" borderId="1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1" fontId="1" fillId="25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/>
    </xf>
    <xf numFmtId="1" fontId="8" fillId="25" borderId="10" xfId="0" applyNumberFormat="1" applyFont="1" applyFill="1" applyBorder="1" applyAlignment="1">
      <alignment horizontal="center" vertical="center"/>
    </xf>
    <xf numFmtId="1" fontId="1" fillId="0" borderId="0" xfId="0" applyNumberFormat="1" applyFont="1" applyBorder="1" applyAlignment="1">
      <alignment/>
    </xf>
    <xf numFmtId="1" fontId="1" fillId="0" borderId="10" xfId="0" applyNumberFormat="1" applyFont="1" applyBorder="1" applyAlignment="1">
      <alignment horizontal="center"/>
    </xf>
    <xf numFmtId="21" fontId="0" fillId="0" borderId="10" xfId="0" applyNumberFormat="1" applyFont="1" applyBorder="1" applyAlignment="1">
      <alignment vertical="center"/>
    </xf>
    <xf numFmtId="21" fontId="0" fillId="0" borderId="25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21" fontId="0" fillId="0" borderId="11" xfId="0" applyNumberFormat="1" applyFill="1" applyBorder="1" applyAlignment="1">
      <alignment vertical="center"/>
    </xf>
    <xf numFmtId="21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21" fontId="0" fillId="0" borderId="0" xfId="0" applyNumberFormat="1" applyFont="1" applyBorder="1" applyAlignment="1">
      <alignment vertical="center"/>
    </xf>
    <xf numFmtId="0" fontId="0" fillId="0" borderId="10" xfId="0" applyBorder="1" applyAlignment="1">
      <alignment/>
    </xf>
    <xf numFmtId="21" fontId="0" fillId="0" borderId="11" xfId="0" applyNumberFormat="1" applyBorder="1" applyAlignment="1">
      <alignment vertical="center"/>
    </xf>
    <xf numFmtId="176" fontId="0" fillId="0" borderId="0" xfId="0" applyNumberFormat="1" applyFont="1" applyBorder="1" applyAlignment="1">
      <alignment horizontal="left" vertical="center" wrapText="1"/>
    </xf>
    <xf numFmtId="21" fontId="0" fillId="0" borderId="10" xfId="0" applyNumberFormat="1" applyFont="1" applyBorder="1" applyAlignment="1">
      <alignment vertical="center"/>
    </xf>
    <xf numFmtId="21" fontId="0" fillId="0" borderId="11" xfId="0" applyNumberFormat="1" applyFont="1" applyBorder="1" applyAlignment="1">
      <alignment/>
    </xf>
    <xf numFmtId="0" fontId="20" fillId="0" borderId="0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 applyProtection="1">
      <alignment vertical="center" wrapText="1"/>
      <protection locked="0"/>
    </xf>
    <xf numFmtId="0" fontId="20" fillId="0" borderId="14" xfId="0" applyFont="1" applyBorder="1" applyAlignment="1" applyProtection="1">
      <alignment vertical="center" wrapText="1"/>
      <protection locked="0"/>
    </xf>
    <xf numFmtId="21" fontId="14" fillId="11" borderId="14" xfId="0" applyNumberFormat="1" applyFont="1" applyFill="1" applyBorder="1" applyAlignment="1">
      <alignment horizontal="center" vertical="center"/>
    </xf>
    <xf numFmtId="21" fontId="14" fillId="11" borderId="15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21" fontId="0" fillId="0" borderId="11" xfId="0" applyNumberFormat="1" applyFont="1" applyBorder="1" applyAlignment="1">
      <alignment vertical="center"/>
    </xf>
    <xf numFmtId="21" fontId="8" fillId="24" borderId="26" xfId="0" applyNumberFormat="1" applyFont="1" applyFill="1" applyBorder="1" applyAlignment="1">
      <alignment horizontal="center" vertical="center"/>
    </xf>
    <xf numFmtId="21" fontId="8" fillId="24" borderId="27" xfId="0" applyNumberFormat="1" applyFont="1" applyFill="1" applyBorder="1" applyAlignment="1">
      <alignment horizontal="center" vertical="center"/>
    </xf>
    <xf numFmtId="176" fontId="26" fillId="25" borderId="28" xfId="0" applyNumberFormat="1" applyFont="1" applyFill="1" applyBorder="1" applyAlignment="1">
      <alignment horizontal="center" vertical="center"/>
    </xf>
    <xf numFmtId="0" fontId="22" fillId="25" borderId="29" xfId="0" applyFont="1" applyFill="1" applyBorder="1" applyAlignment="1">
      <alignment horizontal="center" vertical="center"/>
    </xf>
    <xf numFmtId="0" fontId="22" fillId="25" borderId="30" xfId="0" applyFont="1" applyFill="1" applyBorder="1" applyAlignment="1">
      <alignment horizontal="center" vertical="center"/>
    </xf>
    <xf numFmtId="0" fontId="22" fillId="25" borderId="19" xfId="0" applyFont="1" applyFill="1" applyBorder="1" applyAlignment="1">
      <alignment horizontal="center" vertical="center"/>
    </xf>
    <xf numFmtId="0" fontId="22" fillId="25" borderId="0" xfId="0" applyFont="1" applyFill="1" applyBorder="1" applyAlignment="1">
      <alignment horizontal="center" vertical="center"/>
    </xf>
    <xf numFmtId="0" fontId="22" fillId="25" borderId="20" xfId="0" applyFont="1" applyFill="1" applyBorder="1" applyAlignment="1">
      <alignment horizontal="center" vertical="center"/>
    </xf>
    <xf numFmtId="21" fontId="18" fillId="24" borderId="0" xfId="0" applyNumberFormat="1" applyFont="1" applyFill="1" applyBorder="1" applyAlignment="1">
      <alignment horizontal="center" vertical="center"/>
    </xf>
    <xf numFmtId="21" fontId="18" fillId="24" borderId="14" xfId="0" applyNumberFormat="1" applyFont="1" applyFill="1" applyBorder="1" applyAlignment="1">
      <alignment horizontal="center" vertical="center"/>
    </xf>
    <xf numFmtId="176" fontId="16" fillId="25" borderId="0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4" xfId="0" applyBorder="1" applyAlignment="1">
      <alignment vertical="center"/>
    </xf>
    <xf numFmtId="176" fontId="16" fillId="25" borderId="0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14" xfId="0" applyBorder="1" applyAlignment="1">
      <alignment/>
    </xf>
    <xf numFmtId="21" fontId="21" fillId="24" borderId="0" xfId="0" applyNumberFormat="1" applyFont="1" applyFill="1" applyBorder="1" applyAlignment="1">
      <alignment horizontal="center" vertical="center"/>
    </xf>
    <xf numFmtId="0" fontId="6" fillId="24" borderId="14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9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670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0</xdr:colOff>
      <xdr:row>4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336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812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28575</xdr:colOff>
      <xdr:row>4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241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512"/>
  <sheetViews>
    <sheetView tabSelected="1" zoomScalePageLayoutView="0" workbookViewId="0" topLeftCell="A2">
      <selection activeCell="C54" sqref="C54"/>
    </sheetView>
  </sheetViews>
  <sheetFormatPr defaultColWidth="10.75390625" defaultRowHeight="12.75"/>
  <cols>
    <col min="1" max="1" width="9.375" style="120" customWidth="1"/>
    <col min="2" max="2" width="28.25390625" style="4" customWidth="1"/>
    <col min="3" max="3" width="13.75390625" style="4" customWidth="1"/>
    <col min="4" max="4" width="18.375" style="5" customWidth="1"/>
    <col min="5" max="5" width="17.375" style="5" customWidth="1"/>
    <col min="6" max="6" width="16.75390625" style="5" customWidth="1"/>
    <col min="7" max="7" width="15.625" style="5" customWidth="1"/>
    <col min="8" max="8" width="8.75390625" style="5" customWidth="1"/>
    <col min="9" max="12" width="10.00390625" style="5" customWidth="1"/>
    <col min="13" max="15" width="10.625" style="5" customWidth="1"/>
    <col min="16" max="16" width="10.625" style="12" customWidth="1"/>
    <col min="17" max="245" width="10.75390625" style="15" customWidth="1"/>
    <col min="246" max="16384" width="10.75390625" style="2" customWidth="1"/>
  </cols>
  <sheetData>
    <row r="1" spans="2:16" ht="27.75" customHeight="1">
      <c r="B1" s="62"/>
      <c r="C1" s="62"/>
      <c r="D1" s="152" t="s">
        <v>64</v>
      </c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4"/>
    </row>
    <row r="2" spans="1:16" ht="27">
      <c r="A2" s="121"/>
      <c r="B2" s="62"/>
      <c r="C2" s="62"/>
      <c r="D2" s="155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7"/>
    </row>
    <row r="3" spans="1:245" s="9" customFormat="1" ht="9" customHeight="1">
      <c r="A3" s="122"/>
      <c r="B3" s="63"/>
      <c r="C3" s="63"/>
      <c r="D3" s="81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82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  <c r="GT3" s="16"/>
      <c r="GU3" s="16"/>
      <c r="GV3" s="16"/>
      <c r="GW3" s="16"/>
      <c r="GX3" s="16"/>
      <c r="GY3" s="16"/>
      <c r="GZ3" s="16"/>
      <c r="HA3" s="16"/>
      <c r="HB3" s="16"/>
      <c r="HC3" s="16"/>
      <c r="HD3" s="16"/>
      <c r="HE3" s="16"/>
      <c r="HF3" s="16"/>
      <c r="HG3" s="16"/>
      <c r="HH3" s="16"/>
      <c r="HI3" s="16"/>
      <c r="HJ3" s="16"/>
      <c r="HK3" s="16"/>
      <c r="HL3" s="16"/>
      <c r="HM3" s="16"/>
      <c r="HN3" s="16"/>
      <c r="HO3" s="16"/>
      <c r="HP3" s="16"/>
      <c r="HQ3" s="16"/>
      <c r="HR3" s="16"/>
      <c r="HS3" s="16"/>
      <c r="HT3" s="16"/>
      <c r="HU3" s="16"/>
      <c r="HV3" s="16"/>
      <c r="HW3" s="16"/>
      <c r="HX3" s="16"/>
      <c r="HY3" s="16"/>
      <c r="HZ3" s="16"/>
      <c r="IA3" s="16"/>
      <c r="IB3" s="16"/>
      <c r="IC3" s="16"/>
      <c r="ID3" s="16"/>
      <c r="IE3" s="16"/>
      <c r="IF3" s="16"/>
      <c r="IG3" s="16"/>
      <c r="IH3" s="16"/>
      <c r="II3" s="16"/>
      <c r="IJ3" s="16"/>
      <c r="IK3" s="16"/>
    </row>
    <row r="4" spans="1:16" ht="13.5" thickBot="1">
      <c r="A4" s="123"/>
      <c r="B4" s="65"/>
      <c r="C4" s="65"/>
      <c r="D4" s="83"/>
      <c r="E4" s="66"/>
      <c r="F4" s="66"/>
      <c r="G4" s="66"/>
      <c r="H4" s="66"/>
      <c r="I4" s="66"/>
      <c r="J4" s="66"/>
      <c r="K4" s="66"/>
      <c r="L4" s="71"/>
      <c r="M4" s="150" t="s">
        <v>4</v>
      </c>
      <c r="N4" s="150"/>
      <c r="O4" s="150"/>
      <c r="P4" s="151"/>
    </row>
    <row r="5" spans="1:245" s="1" customFormat="1" ht="22.5">
      <c r="A5" s="124" t="s">
        <v>153</v>
      </c>
      <c r="B5" s="78" t="s">
        <v>62</v>
      </c>
      <c r="C5" s="97"/>
      <c r="D5" s="84" t="s">
        <v>63</v>
      </c>
      <c r="E5" s="67" t="s">
        <v>8</v>
      </c>
      <c r="F5" s="67" t="s">
        <v>150</v>
      </c>
      <c r="G5" s="67" t="s">
        <v>53</v>
      </c>
      <c r="H5" s="67" t="s">
        <v>54</v>
      </c>
      <c r="I5" s="67" t="s">
        <v>55</v>
      </c>
      <c r="J5" s="67" t="s">
        <v>57</v>
      </c>
      <c r="K5" s="67" t="s">
        <v>59</v>
      </c>
      <c r="L5" s="68" t="s">
        <v>58</v>
      </c>
      <c r="M5" s="69" t="s">
        <v>47</v>
      </c>
      <c r="N5" s="70" t="s">
        <v>56</v>
      </c>
      <c r="O5" s="70" t="s">
        <v>9</v>
      </c>
      <c r="P5" s="85" t="s">
        <v>2</v>
      </c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  <c r="HQ5" s="17"/>
      <c r="HR5" s="17"/>
      <c r="HS5" s="17"/>
      <c r="HT5" s="17"/>
      <c r="HU5" s="17"/>
      <c r="HV5" s="17"/>
      <c r="HW5" s="17"/>
      <c r="HX5" s="17"/>
      <c r="HY5" s="17"/>
      <c r="HZ5" s="17"/>
      <c r="IA5" s="17"/>
      <c r="IB5" s="17"/>
      <c r="IC5" s="17"/>
      <c r="ID5" s="17"/>
      <c r="IE5" s="17"/>
      <c r="IF5" s="17"/>
      <c r="IG5" s="17"/>
      <c r="IH5" s="17"/>
      <c r="II5" s="17"/>
      <c r="IJ5" s="17"/>
      <c r="IK5" s="17"/>
    </row>
    <row r="6" spans="1:245" s="1" customFormat="1" ht="12.75">
      <c r="A6" s="125"/>
      <c r="B6" s="79"/>
      <c r="C6" s="98"/>
      <c r="D6" s="86"/>
      <c r="E6" s="6"/>
      <c r="F6" s="6"/>
      <c r="G6" s="6"/>
      <c r="H6" s="6"/>
      <c r="I6" s="6"/>
      <c r="J6" s="6"/>
      <c r="K6" s="6"/>
      <c r="L6" s="11"/>
      <c r="M6" s="13"/>
      <c r="N6" s="6"/>
      <c r="O6" s="6"/>
      <c r="P6" s="8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  <c r="HJ6" s="17"/>
      <c r="HK6" s="17"/>
      <c r="HL6" s="17"/>
      <c r="HM6" s="17"/>
      <c r="HN6" s="17"/>
      <c r="HO6" s="17"/>
      <c r="HP6" s="17"/>
      <c r="HQ6" s="17"/>
      <c r="HR6" s="17"/>
      <c r="HS6" s="17"/>
      <c r="HT6" s="17"/>
      <c r="HU6" s="17"/>
      <c r="HV6" s="17"/>
      <c r="HW6" s="17"/>
      <c r="HX6" s="17"/>
      <c r="HY6" s="17"/>
      <c r="HZ6" s="17"/>
      <c r="IA6" s="17"/>
      <c r="IB6" s="17"/>
      <c r="IC6" s="17"/>
      <c r="ID6" s="17"/>
      <c r="IE6" s="17"/>
      <c r="IF6" s="17"/>
      <c r="IG6" s="17"/>
      <c r="IH6" s="17"/>
      <c r="II6" s="17"/>
      <c r="IJ6" s="17"/>
      <c r="IK6" s="17"/>
    </row>
    <row r="7" spans="1:245" s="1" customFormat="1" ht="12.75">
      <c r="A7" s="126"/>
      <c r="B7" s="80" t="s">
        <v>10</v>
      </c>
      <c r="C7" s="99" t="s">
        <v>50</v>
      </c>
      <c r="D7" s="88"/>
      <c r="E7" s="72"/>
      <c r="F7" s="72"/>
      <c r="G7" s="72"/>
      <c r="H7" s="72"/>
      <c r="I7" s="72"/>
      <c r="J7" s="72"/>
      <c r="K7" s="72"/>
      <c r="L7" s="73"/>
      <c r="M7" s="74"/>
      <c r="N7" s="72"/>
      <c r="O7" s="72"/>
      <c r="P7" s="89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</row>
    <row r="8" spans="1:16" ht="12.75">
      <c r="A8" s="130">
        <v>2</v>
      </c>
      <c r="B8" s="133" t="s">
        <v>24</v>
      </c>
      <c r="C8" s="131" t="s">
        <v>46</v>
      </c>
      <c r="D8" s="91"/>
      <c r="H8" s="5">
        <v>0</v>
      </c>
      <c r="I8" s="5">
        <v>0.05474537037037037</v>
      </c>
      <c r="J8" s="5">
        <v>0.10971064814814814</v>
      </c>
      <c r="K8" s="5">
        <v>0.18991898148148148</v>
      </c>
      <c r="L8" s="5">
        <v>0.20365740740740743</v>
      </c>
      <c r="M8" s="14">
        <f>I8-H8</f>
        <v>0.05474537037037037</v>
      </c>
      <c r="N8" s="5">
        <f>J8-I8</f>
        <v>0.05496527777777777</v>
      </c>
      <c r="O8" s="5">
        <f>K8-J8</f>
        <v>0.08020833333333334</v>
      </c>
      <c r="P8" s="5">
        <f>L8-K8</f>
        <v>0.013738425925925946</v>
      </c>
    </row>
    <row r="9" spans="1:18" ht="12.75">
      <c r="A9" s="127">
        <v>3</v>
      </c>
      <c r="B9" s="133" t="s">
        <v>21</v>
      </c>
      <c r="C9" s="131" t="s">
        <v>46</v>
      </c>
      <c r="D9" s="91"/>
      <c r="H9" s="5">
        <v>0</v>
      </c>
      <c r="I9" s="5">
        <v>0.05023148148148148</v>
      </c>
      <c r="J9" s="5">
        <v>0.09712962962962964</v>
      </c>
      <c r="K9" s="5">
        <v>0.16952546296296298</v>
      </c>
      <c r="L9" s="5">
        <v>0.18203703703703702</v>
      </c>
      <c r="M9" s="14">
        <f aca="true" t="shared" si="0" ref="M9:P12">I9-H9</f>
        <v>0.05023148148148148</v>
      </c>
      <c r="N9" s="5">
        <f t="shared" si="0"/>
        <v>0.046898148148148154</v>
      </c>
      <c r="O9" s="5">
        <f t="shared" si="0"/>
        <v>0.07239583333333334</v>
      </c>
      <c r="P9" s="5">
        <f t="shared" si="0"/>
        <v>0.01251157407407405</v>
      </c>
      <c r="R9" s="15">
        <v>0.07222222222222223</v>
      </c>
    </row>
    <row r="10" spans="1:16" ht="12.75">
      <c r="A10" s="127">
        <v>4</v>
      </c>
      <c r="B10" s="133" t="s">
        <v>25</v>
      </c>
      <c r="C10" s="131" t="s">
        <v>17</v>
      </c>
      <c r="D10" s="91"/>
      <c r="H10" s="5">
        <v>0</v>
      </c>
      <c r="M10" s="14">
        <f t="shared" si="0"/>
        <v>0</v>
      </c>
      <c r="N10" s="5">
        <f t="shared" si="0"/>
        <v>0</v>
      </c>
      <c r="O10" s="5">
        <f t="shared" si="0"/>
        <v>0</v>
      </c>
      <c r="P10" s="5">
        <f t="shared" si="0"/>
        <v>0</v>
      </c>
    </row>
    <row r="11" spans="1:16" ht="12.75">
      <c r="A11" s="127">
        <v>5</v>
      </c>
      <c r="B11" s="133" t="s">
        <v>26</v>
      </c>
      <c r="C11" s="131" t="s">
        <v>46</v>
      </c>
      <c r="D11" s="91"/>
      <c r="H11" s="5">
        <v>0</v>
      </c>
      <c r="I11" s="5">
        <v>0.06318287037037036</v>
      </c>
      <c r="J11" s="5">
        <v>0.11707175925925926</v>
      </c>
      <c r="K11" s="5">
        <v>0.20549768518518519</v>
      </c>
      <c r="L11" s="5">
        <v>0.2200925925925926</v>
      </c>
      <c r="M11" s="14">
        <f t="shared" si="0"/>
        <v>0.06318287037037036</v>
      </c>
      <c r="N11" s="5">
        <f t="shared" si="0"/>
        <v>0.0538888888888889</v>
      </c>
      <c r="O11" s="5">
        <f t="shared" si="0"/>
        <v>0.08842592592592592</v>
      </c>
      <c r="P11" s="5">
        <f t="shared" si="0"/>
        <v>0.014594907407407404</v>
      </c>
    </row>
    <row r="12" spans="1:16" ht="12.75">
      <c r="A12" s="127">
        <v>6</v>
      </c>
      <c r="B12" s="133" t="s">
        <v>15</v>
      </c>
      <c r="C12" s="131" t="s">
        <v>16</v>
      </c>
      <c r="D12" s="91"/>
      <c r="H12" s="5">
        <v>0</v>
      </c>
      <c r="I12" s="5">
        <v>0.06429398148148148</v>
      </c>
      <c r="J12" s="5">
        <v>0.12957175925925926</v>
      </c>
      <c r="K12" s="5">
        <v>0.21667824074074074</v>
      </c>
      <c r="L12" s="5">
        <v>0.231400462962963</v>
      </c>
      <c r="M12" s="14">
        <f t="shared" si="0"/>
        <v>0.06429398148148148</v>
      </c>
      <c r="N12" s="5">
        <f t="shared" si="0"/>
        <v>0.06527777777777778</v>
      </c>
      <c r="O12" s="5">
        <f t="shared" si="0"/>
        <v>0.08710648148148148</v>
      </c>
      <c r="P12" s="5">
        <f t="shared" si="0"/>
        <v>0.014722222222222248</v>
      </c>
    </row>
    <row r="13" spans="1:16" ht="12.75">
      <c r="A13" s="128"/>
      <c r="B13" s="80" t="s">
        <v>12</v>
      </c>
      <c r="C13" s="99" t="s">
        <v>50</v>
      </c>
      <c r="D13" s="92"/>
      <c r="E13" s="75"/>
      <c r="F13" s="75"/>
      <c r="G13" s="75"/>
      <c r="H13" s="75"/>
      <c r="I13" s="75"/>
      <c r="J13" s="75"/>
      <c r="K13" s="75"/>
      <c r="L13" s="76"/>
      <c r="M13" s="74"/>
      <c r="N13" s="75"/>
      <c r="O13" s="75"/>
      <c r="P13" s="75"/>
    </row>
    <row r="14" spans="1:16" ht="12.75">
      <c r="A14" s="127">
        <v>30</v>
      </c>
      <c r="B14" s="135" t="s">
        <v>14</v>
      </c>
      <c r="C14" s="131" t="s">
        <v>31</v>
      </c>
      <c r="D14" s="94"/>
      <c r="H14" s="5">
        <v>0</v>
      </c>
      <c r="I14" s="5">
        <v>0.04886574074074074</v>
      </c>
      <c r="J14" s="5">
        <v>0.096875</v>
      </c>
      <c r="K14" s="5">
        <v>0.16046296296296295</v>
      </c>
      <c r="L14" s="5">
        <v>0.17383101851851854</v>
      </c>
      <c r="M14" s="14">
        <f>I14-H14</f>
        <v>0.04886574074074074</v>
      </c>
      <c r="N14" s="5">
        <f>J14-I14</f>
        <v>0.048009259259259265</v>
      </c>
      <c r="O14" s="5">
        <f>K14-J14</f>
        <v>0.06358796296296294</v>
      </c>
      <c r="P14" s="5">
        <f>L14-K14</f>
        <v>0.013368055555555591</v>
      </c>
    </row>
    <row r="15" spans="1:16" ht="12.75">
      <c r="A15" s="127">
        <v>31</v>
      </c>
      <c r="B15" s="135" t="s">
        <v>27</v>
      </c>
      <c r="C15" s="131" t="s">
        <v>16</v>
      </c>
      <c r="D15" s="94"/>
      <c r="H15" s="5">
        <v>0</v>
      </c>
      <c r="I15" s="5">
        <v>0.05254629629629629</v>
      </c>
      <c r="J15" s="5">
        <v>0.11365740740740742</v>
      </c>
      <c r="K15" s="5">
        <v>0.17565972222222223</v>
      </c>
      <c r="L15" s="5">
        <v>0.19015046296296298</v>
      </c>
      <c r="M15" s="14">
        <f aca="true" t="shared" si="1" ref="M15:M36">I15-H15</f>
        <v>0.05254629629629629</v>
      </c>
      <c r="N15" s="5">
        <f aca="true" t="shared" si="2" ref="N15:N36">J15-I15</f>
        <v>0.06111111111111112</v>
      </c>
      <c r="O15" s="5">
        <f aca="true" t="shared" si="3" ref="O15:O36">K15-J15</f>
        <v>0.062002314814814816</v>
      </c>
      <c r="P15" s="5">
        <f aca="true" t="shared" si="4" ref="P15:P36">L15-K15</f>
        <v>0.014490740740740748</v>
      </c>
    </row>
    <row r="16" spans="1:16" ht="12.75">
      <c r="A16" s="127">
        <v>32</v>
      </c>
      <c r="B16" s="136" t="s">
        <v>13</v>
      </c>
      <c r="C16" s="132" t="s">
        <v>16</v>
      </c>
      <c r="D16" s="94"/>
      <c r="H16" s="5">
        <v>0</v>
      </c>
      <c r="I16" s="5">
        <v>0.049999999999999996</v>
      </c>
      <c r="J16" s="5">
        <v>0.1054976851851852</v>
      </c>
      <c r="K16" s="5">
        <v>0.18559027777777778</v>
      </c>
      <c r="L16" s="5">
        <v>0.1994560185185185</v>
      </c>
      <c r="M16" s="14">
        <f t="shared" si="1"/>
        <v>0.049999999999999996</v>
      </c>
      <c r="N16" s="5">
        <f t="shared" si="2"/>
        <v>0.0554976851851852</v>
      </c>
      <c r="O16" s="5">
        <f t="shared" si="3"/>
        <v>0.08009259259259259</v>
      </c>
      <c r="P16" s="5">
        <f t="shared" si="4"/>
        <v>0.013865740740740706</v>
      </c>
    </row>
    <row r="17" spans="1:16" ht="12.75">
      <c r="A17" s="127">
        <v>33</v>
      </c>
      <c r="B17" s="131" t="s">
        <v>28</v>
      </c>
      <c r="C17" s="131" t="s">
        <v>29</v>
      </c>
      <c r="D17" s="94"/>
      <c r="H17" s="5">
        <v>0</v>
      </c>
      <c r="I17" s="5">
        <v>0.056134259259259266</v>
      </c>
      <c r="J17" s="5">
        <v>0.1173611111111111</v>
      </c>
      <c r="K17" s="5">
        <v>0.21243055555555557</v>
      </c>
      <c r="L17" s="5">
        <v>0.22835648148148147</v>
      </c>
      <c r="M17" s="14">
        <f t="shared" si="1"/>
        <v>0.056134259259259266</v>
      </c>
      <c r="N17" s="5">
        <f t="shared" si="2"/>
        <v>0.06122685185185183</v>
      </c>
      <c r="O17" s="5">
        <f t="shared" si="3"/>
        <v>0.09506944444444447</v>
      </c>
      <c r="P17" s="5">
        <f t="shared" si="4"/>
        <v>0.0159259259259259</v>
      </c>
    </row>
    <row r="18" spans="1:16" ht="12.75">
      <c r="A18" s="127">
        <v>34</v>
      </c>
      <c r="B18" s="131" t="s">
        <v>23</v>
      </c>
      <c r="C18" s="131" t="s">
        <v>17</v>
      </c>
      <c r="D18" s="94"/>
      <c r="H18" s="5">
        <v>0</v>
      </c>
      <c r="I18" s="5">
        <v>0.04974537037037038</v>
      </c>
      <c r="J18" s="5">
        <v>0.10572916666666667</v>
      </c>
      <c r="K18" s="5">
        <v>0.17304398148148148</v>
      </c>
      <c r="L18" s="5">
        <v>0.1875578703703704</v>
      </c>
      <c r="M18" s="14">
        <f t="shared" si="1"/>
        <v>0.04974537037037038</v>
      </c>
      <c r="N18" s="5">
        <f t="shared" si="2"/>
        <v>0.05598379629629629</v>
      </c>
      <c r="O18" s="5">
        <f t="shared" si="3"/>
        <v>0.06731481481481481</v>
      </c>
      <c r="P18" s="5">
        <f t="shared" si="4"/>
        <v>0.01451388888888891</v>
      </c>
    </row>
    <row r="19" spans="1:16" ht="12.75">
      <c r="A19" s="127">
        <v>35</v>
      </c>
      <c r="B19" s="131" t="s">
        <v>30</v>
      </c>
      <c r="C19" s="132" t="s">
        <v>46</v>
      </c>
      <c r="D19" s="94"/>
      <c r="H19" s="5">
        <v>0</v>
      </c>
      <c r="I19" s="5">
        <v>0.0662962962962963</v>
      </c>
      <c r="J19" s="5">
        <v>0.13547453703703705</v>
      </c>
      <c r="K19" s="5">
        <v>0.23997685185185183</v>
      </c>
      <c r="L19" s="5">
        <v>0.2547337962962963</v>
      </c>
      <c r="M19" s="14">
        <f t="shared" si="1"/>
        <v>0.0662962962962963</v>
      </c>
      <c r="N19" s="5">
        <f t="shared" si="2"/>
        <v>0.06917824074074075</v>
      </c>
      <c r="O19" s="5">
        <f t="shared" si="3"/>
        <v>0.10450231481481478</v>
      </c>
      <c r="P19" s="5">
        <f t="shared" si="4"/>
        <v>0.014756944444444448</v>
      </c>
    </row>
    <row r="20" spans="1:16" ht="12.75">
      <c r="A20" s="127">
        <v>36</v>
      </c>
      <c r="B20" s="131" t="s">
        <v>32</v>
      </c>
      <c r="C20" s="132" t="s">
        <v>31</v>
      </c>
      <c r="D20" s="94"/>
      <c r="H20" s="5">
        <v>0</v>
      </c>
      <c r="I20" s="5">
        <v>0.054155092592592595</v>
      </c>
      <c r="J20" s="5">
        <v>0.13547453703703705</v>
      </c>
      <c r="K20" s="5">
        <v>0.21953703703703706</v>
      </c>
      <c r="L20" s="5">
        <v>0.2340277777777778</v>
      </c>
      <c r="M20" s="14">
        <f t="shared" si="1"/>
        <v>0.054155092592592595</v>
      </c>
      <c r="N20" s="5">
        <f t="shared" si="2"/>
        <v>0.08131944444444444</v>
      </c>
      <c r="O20" s="5">
        <f t="shared" si="3"/>
        <v>0.08406250000000001</v>
      </c>
      <c r="P20" s="5">
        <f t="shared" si="4"/>
        <v>0.014490740740740748</v>
      </c>
    </row>
    <row r="21" spans="1:16" ht="12.75">
      <c r="A21" s="127">
        <v>37</v>
      </c>
      <c r="B21" s="135" t="s">
        <v>33</v>
      </c>
      <c r="C21" s="131" t="s">
        <v>46</v>
      </c>
      <c r="D21" s="94"/>
      <c r="H21" s="5">
        <v>0</v>
      </c>
      <c r="I21" s="5">
        <v>0.0662962962962963</v>
      </c>
      <c r="J21" s="5">
        <v>0.14141203703703703</v>
      </c>
      <c r="K21" s="5">
        <v>0.24149305555555556</v>
      </c>
      <c r="L21" s="5">
        <v>0.25917824074074075</v>
      </c>
      <c r="M21" s="14">
        <f t="shared" si="1"/>
        <v>0.0662962962962963</v>
      </c>
      <c r="N21" s="5">
        <f t="shared" si="2"/>
        <v>0.07511574074074073</v>
      </c>
      <c r="O21" s="5">
        <f t="shared" si="3"/>
        <v>0.10008101851851853</v>
      </c>
      <c r="P21" s="5">
        <f t="shared" si="4"/>
        <v>0.017685185185185193</v>
      </c>
    </row>
    <row r="22" spans="1:16" ht="12.75">
      <c r="A22" s="127">
        <v>38</v>
      </c>
      <c r="B22" s="135" t="s">
        <v>34</v>
      </c>
      <c r="C22" s="132" t="s">
        <v>29</v>
      </c>
      <c r="D22" s="94"/>
      <c r="H22" s="5">
        <v>0</v>
      </c>
      <c r="M22" s="14">
        <f t="shared" si="1"/>
        <v>0</v>
      </c>
      <c r="N22" s="5">
        <f t="shared" si="2"/>
        <v>0</v>
      </c>
      <c r="O22" s="5">
        <f t="shared" si="3"/>
        <v>0</v>
      </c>
      <c r="P22" s="5">
        <f t="shared" si="4"/>
        <v>0</v>
      </c>
    </row>
    <row r="23" spans="1:16" ht="12.75">
      <c r="A23" s="127">
        <v>40</v>
      </c>
      <c r="B23" s="131" t="s">
        <v>35</v>
      </c>
      <c r="C23" s="132" t="s">
        <v>29</v>
      </c>
      <c r="D23" s="94"/>
      <c r="H23" s="5">
        <v>0</v>
      </c>
      <c r="I23" s="5">
        <v>0.05451388888888889</v>
      </c>
      <c r="J23" s="5">
        <v>0.1252777777777778</v>
      </c>
      <c r="K23" s="5">
        <v>0.2030671296296296</v>
      </c>
      <c r="L23" s="5">
        <v>0.22104166666666666</v>
      </c>
      <c r="M23" s="14">
        <f t="shared" si="1"/>
        <v>0.05451388888888889</v>
      </c>
      <c r="N23" s="5">
        <f t="shared" si="2"/>
        <v>0.0707638888888889</v>
      </c>
      <c r="O23" s="5">
        <f t="shared" si="3"/>
        <v>0.07778935185185182</v>
      </c>
      <c r="P23" s="5">
        <f t="shared" si="4"/>
        <v>0.017974537037037053</v>
      </c>
    </row>
    <row r="24" spans="1:16" ht="12.75">
      <c r="A24" s="127">
        <v>42</v>
      </c>
      <c r="B24" s="131" t="s">
        <v>36</v>
      </c>
      <c r="C24" s="131" t="s">
        <v>37</v>
      </c>
      <c r="D24" s="94"/>
      <c r="H24" s="5">
        <v>0</v>
      </c>
      <c r="I24" s="5">
        <v>0.04878472222222222</v>
      </c>
      <c r="J24" s="5">
        <v>0.11990740740740741</v>
      </c>
      <c r="K24" s="5">
        <v>0.19069444444444442</v>
      </c>
      <c r="L24" s="5">
        <v>0.21035879629629628</v>
      </c>
      <c r="M24" s="14">
        <f t="shared" si="1"/>
        <v>0.04878472222222222</v>
      </c>
      <c r="N24" s="5">
        <f t="shared" si="2"/>
        <v>0.07112268518518519</v>
      </c>
      <c r="O24" s="5">
        <f t="shared" si="3"/>
        <v>0.07078703703703701</v>
      </c>
      <c r="P24" s="5">
        <f t="shared" si="4"/>
        <v>0.019664351851851863</v>
      </c>
    </row>
    <row r="25" spans="1:16" ht="12.75">
      <c r="A25" s="127">
        <v>43</v>
      </c>
      <c r="B25" s="131" t="s">
        <v>18</v>
      </c>
      <c r="C25" s="132" t="s">
        <v>46</v>
      </c>
      <c r="D25" s="94"/>
      <c r="H25" s="5">
        <v>0</v>
      </c>
      <c r="I25" s="5">
        <v>0.041608796296296297</v>
      </c>
      <c r="J25" s="5">
        <v>0.08813657407407406</v>
      </c>
      <c r="K25" s="5">
        <v>0.15413194444444445</v>
      </c>
      <c r="L25" s="5">
        <v>0.16418981481481482</v>
      </c>
      <c r="M25" s="14">
        <f t="shared" si="1"/>
        <v>0.041608796296296297</v>
      </c>
      <c r="N25" s="5">
        <f t="shared" si="2"/>
        <v>0.046527777777777765</v>
      </c>
      <c r="O25" s="5">
        <f t="shared" si="3"/>
        <v>0.06599537037037038</v>
      </c>
      <c r="P25" s="5">
        <f t="shared" si="4"/>
        <v>0.01005787037037037</v>
      </c>
    </row>
    <row r="26" spans="1:16" ht="12.75">
      <c r="A26" s="127">
        <v>44</v>
      </c>
      <c r="B26" s="131" t="s">
        <v>38</v>
      </c>
      <c r="C26" s="132" t="s">
        <v>31</v>
      </c>
      <c r="D26" s="94"/>
      <c r="H26" s="5">
        <v>0</v>
      </c>
      <c r="I26" s="5">
        <v>0.045578703703703705</v>
      </c>
      <c r="J26" s="5">
        <v>0.09855324074074075</v>
      </c>
      <c r="K26" s="5">
        <v>0.16881944444444444</v>
      </c>
      <c r="L26" s="5">
        <v>0.1808912037037037</v>
      </c>
      <c r="M26" s="14">
        <f t="shared" si="1"/>
        <v>0.045578703703703705</v>
      </c>
      <c r="N26" s="5">
        <f t="shared" si="2"/>
        <v>0.05297453703703704</v>
      </c>
      <c r="O26" s="5">
        <f t="shared" si="3"/>
        <v>0.07026620370370369</v>
      </c>
      <c r="P26" s="5">
        <f t="shared" si="4"/>
        <v>0.012071759259259268</v>
      </c>
    </row>
    <row r="27" spans="1:16" ht="12.75">
      <c r="A27" s="127">
        <v>45</v>
      </c>
      <c r="B27" s="131" t="s">
        <v>39</v>
      </c>
      <c r="C27" s="132" t="s">
        <v>46</v>
      </c>
      <c r="D27" s="94"/>
      <c r="H27" s="5">
        <v>0</v>
      </c>
      <c r="I27" s="5">
        <v>0.039641203703703706</v>
      </c>
      <c r="J27" s="5">
        <v>0.08592592592592592</v>
      </c>
      <c r="K27" s="5">
        <v>0.14335648148148147</v>
      </c>
      <c r="L27" s="5">
        <v>0.15268518518518517</v>
      </c>
      <c r="M27" s="14">
        <f t="shared" si="1"/>
        <v>0.039641203703703706</v>
      </c>
      <c r="N27" s="5">
        <f t="shared" si="2"/>
        <v>0.04628472222222221</v>
      </c>
      <c r="O27" s="5">
        <f t="shared" si="3"/>
        <v>0.057430555555555554</v>
      </c>
      <c r="P27" s="5">
        <f t="shared" si="4"/>
        <v>0.0093287037037037</v>
      </c>
    </row>
    <row r="28" spans="1:16" ht="12.75">
      <c r="A28" s="127">
        <v>46</v>
      </c>
      <c r="B28" s="131" t="s">
        <v>22</v>
      </c>
      <c r="C28" s="132" t="s">
        <v>40</v>
      </c>
      <c r="D28" s="94"/>
      <c r="E28" s="4"/>
      <c r="H28" s="5">
        <v>0</v>
      </c>
      <c r="I28" s="5">
        <v>0.05732638888888889</v>
      </c>
      <c r="J28" s="5">
        <v>0.1292824074074074</v>
      </c>
      <c r="K28" s="5">
        <v>0.21976851851851853</v>
      </c>
      <c r="L28" s="5">
        <v>0.23350694444444445</v>
      </c>
      <c r="M28" s="14">
        <f t="shared" si="1"/>
        <v>0.05732638888888889</v>
      </c>
      <c r="N28" s="5">
        <f t="shared" si="2"/>
        <v>0.07195601851851852</v>
      </c>
      <c r="O28" s="5">
        <f t="shared" si="3"/>
        <v>0.09048611111111113</v>
      </c>
      <c r="P28" s="5">
        <f t="shared" si="4"/>
        <v>0.013738425925925918</v>
      </c>
    </row>
    <row r="29" spans="1:16" ht="12.75">
      <c r="A29" s="127">
        <v>48</v>
      </c>
      <c r="B29" s="137" t="s">
        <v>106</v>
      </c>
      <c r="C29" s="131" t="s">
        <v>37</v>
      </c>
      <c r="D29" s="94"/>
      <c r="E29" s="100"/>
      <c r="H29" s="5">
        <v>0</v>
      </c>
      <c r="I29" s="5">
        <v>0.06344907407407407</v>
      </c>
      <c r="J29" s="5">
        <v>0.11446759259259259</v>
      </c>
      <c r="K29" s="5">
        <v>0.1966550925925926</v>
      </c>
      <c r="L29" s="5">
        <v>0.21493055555555554</v>
      </c>
      <c r="M29" s="14">
        <f t="shared" si="1"/>
        <v>0.06344907407407407</v>
      </c>
      <c r="N29" s="5">
        <f t="shared" si="2"/>
        <v>0.05101851851851852</v>
      </c>
      <c r="O29" s="5">
        <f t="shared" si="3"/>
        <v>0.0821875</v>
      </c>
      <c r="P29" s="5">
        <f t="shared" si="4"/>
        <v>0.01827546296296295</v>
      </c>
    </row>
    <row r="30" spans="1:16" ht="12.75">
      <c r="A30" s="127">
        <v>49</v>
      </c>
      <c r="B30" s="135" t="s">
        <v>107</v>
      </c>
      <c r="C30" s="132" t="s">
        <v>17</v>
      </c>
      <c r="D30" s="94"/>
      <c r="E30" s="100"/>
      <c r="H30" s="5">
        <v>0</v>
      </c>
      <c r="I30" s="5">
        <v>0.04322916666666667</v>
      </c>
      <c r="J30" s="5">
        <v>0.09004629629629629</v>
      </c>
      <c r="K30" s="5">
        <v>0.14956018518518518</v>
      </c>
      <c r="L30" s="5">
        <v>0.16028935185185186</v>
      </c>
      <c r="M30" s="14">
        <f t="shared" si="1"/>
        <v>0.04322916666666667</v>
      </c>
      <c r="N30" s="5">
        <f t="shared" si="2"/>
        <v>0.04681712962962962</v>
      </c>
      <c r="O30" s="5">
        <f t="shared" si="3"/>
        <v>0.059513888888888894</v>
      </c>
      <c r="P30" s="5">
        <f t="shared" si="4"/>
        <v>0.010729166666666679</v>
      </c>
    </row>
    <row r="31" spans="1:16" ht="12.75">
      <c r="A31" s="127">
        <v>50</v>
      </c>
      <c r="B31" s="131" t="s">
        <v>108</v>
      </c>
      <c r="C31" s="132" t="s">
        <v>37</v>
      </c>
      <c r="D31" s="94"/>
      <c r="E31" s="100"/>
      <c r="H31" s="5">
        <v>0</v>
      </c>
      <c r="I31" s="5">
        <v>0.058125</v>
      </c>
      <c r="J31" s="5">
        <v>0.12233796296296295</v>
      </c>
      <c r="K31" s="5">
        <v>0.1989699074074074</v>
      </c>
      <c r="L31" s="5">
        <v>0.21756944444444445</v>
      </c>
      <c r="M31" s="14">
        <f t="shared" si="1"/>
        <v>0.058125</v>
      </c>
      <c r="N31" s="5">
        <f t="shared" si="2"/>
        <v>0.06421296296296294</v>
      </c>
      <c r="O31" s="5">
        <f t="shared" si="3"/>
        <v>0.07663194444444443</v>
      </c>
      <c r="P31" s="5">
        <f t="shared" si="4"/>
        <v>0.018599537037037067</v>
      </c>
    </row>
    <row r="32" spans="1:16" ht="12.75">
      <c r="A32" s="127">
        <v>51</v>
      </c>
      <c r="B32" s="131" t="s">
        <v>109</v>
      </c>
      <c r="C32" s="132" t="s">
        <v>16</v>
      </c>
      <c r="D32" s="94"/>
      <c r="E32" s="100"/>
      <c r="H32" s="5">
        <v>0</v>
      </c>
      <c r="I32" s="5">
        <v>0.05648148148148149</v>
      </c>
      <c r="J32" s="5">
        <v>0.1230324074074074</v>
      </c>
      <c r="K32" s="5">
        <v>0.19314814814814815</v>
      </c>
      <c r="L32" s="5">
        <v>0.21035879629629628</v>
      </c>
      <c r="M32" s="14">
        <f t="shared" si="1"/>
        <v>0.05648148148148149</v>
      </c>
      <c r="N32" s="5">
        <f t="shared" si="2"/>
        <v>0.0665509259259259</v>
      </c>
      <c r="O32" s="5">
        <f t="shared" si="3"/>
        <v>0.07011574074074076</v>
      </c>
      <c r="P32" s="5">
        <f t="shared" si="4"/>
        <v>0.017210648148148128</v>
      </c>
    </row>
    <row r="33" spans="1:16" ht="12.75">
      <c r="A33" s="127">
        <v>52</v>
      </c>
      <c r="B33" s="131" t="s">
        <v>110</v>
      </c>
      <c r="C33" s="132" t="s">
        <v>37</v>
      </c>
      <c r="D33" s="94"/>
      <c r="E33" s="100"/>
      <c r="H33" s="5">
        <v>0</v>
      </c>
      <c r="I33" s="5">
        <v>0.048495370370370376</v>
      </c>
      <c r="J33" s="5">
        <v>0.13427083333333334</v>
      </c>
      <c r="K33" s="5">
        <v>0.19781250000000003</v>
      </c>
      <c r="L33" s="5">
        <v>0.21266203703703704</v>
      </c>
      <c r="M33" s="14">
        <f t="shared" si="1"/>
        <v>0.048495370370370376</v>
      </c>
      <c r="N33" s="5">
        <f t="shared" si="2"/>
        <v>0.08577546296296296</v>
      </c>
      <c r="O33" s="5">
        <f t="shared" si="3"/>
        <v>0.06354166666666669</v>
      </c>
      <c r="P33" s="5">
        <f t="shared" si="4"/>
        <v>0.014849537037037008</v>
      </c>
    </row>
    <row r="34" spans="1:16" ht="12.75">
      <c r="A34" s="127">
        <v>53</v>
      </c>
      <c r="B34" s="131" t="s">
        <v>111</v>
      </c>
      <c r="C34" s="131" t="s">
        <v>31</v>
      </c>
      <c r="D34" s="94"/>
      <c r="E34" s="100"/>
      <c r="H34" s="5">
        <v>0</v>
      </c>
      <c r="I34" s="5">
        <v>0.052256944444444446</v>
      </c>
      <c r="J34" s="5">
        <v>0.1140625</v>
      </c>
      <c r="K34" s="5">
        <v>0.1828587962962963</v>
      </c>
      <c r="L34" s="5">
        <v>0.19773148148148148</v>
      </c>
      <c r="M34" s="14">
        <f t="shared" si="1"/>
        <v>0.052256944444444446</v>
      </c>
      <c r="N34" s="5">
        <f t="shared" si="2"/>
        <v>0.06180555555555555</v>
      </c>
      <c r="O34" s="5">
        <f t="shared" si="3"/>
        <v>0.06879629629629631</v>
      </c>
      <c r="P34" s="5">
        <f t="shared" si="4"/>
        <v>0.01487268518518517</v>
      </c>
    </row>
    <row r="35" spans="1:16" ht="12.75">
      <c r="A35" s="127">
        <v>54</v>
      </c>
      <c r="B35" s="131" t="s">
        <v>112</v>
      </c>
      <c r="C35" s="132" t="s">
        <v>16</v>
      </c>
      <c r="D35" s="94"/>
      <c r="H35" s="5">
        <v>0</v>
      </c>
      <c r="I35" s="5">
        <v>0.0645949074074074</v>
      </c>
      <c r="J35" s="5">
        <v>0.1363310185185185</v>
      </c>
      <c r="K35" s="5">
        <v>0.23233796296296297</v>
      </c>
      <c r="L35" s="5">
        <v>0.2485300925925926</v>
      </c>
      <c r="M35" s="14">
        <f t="shared" si="1"/>
        <v>0.0645949074074074</v>
      </c>
      <c r="N35" s="5">
        <f t="shared" si="2"/>
        <v>0.0717361111111111</v>
      </c>
      <c r="O35" s="5">
        <f t="shared" si="3"/>
        <v>0.09600694444444446</v>
      </c>
      <c r="P35" s="5">
        <f t="shared" si="4"/>
        <v>0.016192129629629626</v>
      </c>
    </row>
    <row r="36" spans="1:16" ht="12.75">
      <c r="A36" s="127">
        <v>55</v>
      </c>
      <c r="B36" t="s">
        <v>113</v>
      </c>
      <c r="C36" s="132" t="s">
        <v>29</v>
      </c>
      <c r="D36" s="94"/>
      <c r="H36" s="5">
        <v>0</v>
      </c>
      <c r="I36" s="5">
        <v>0.05758101851851852</v>
      </c>
      <c r="J36" s="5">
        <v>0.11959490740740741</v>
      </c>
      <c r="K36" s="5">
        <v>0.20200231481481482</v>
      </c>
      <c r="L36" s="5">
        <v>0.21818287037037035</v>
      </c>
      <c r="M36" s="14">
        <f t="shared" si="1"/>
        <v>0.05758101851851852</v>
      </c>
      <c r="N36" s="5">
        <f t="shared" si="2"/>
        <v>0.062013888888888896</v>
      </c>
      <c r="O36" s="5">
        <f t="shared" si="3"/>
        <v>0.0824074074074074</v>
      </c>
      <c r="P36" s="5">
        <f t="shared" si="4"/>
        <v>0.01618055555555553</v>
      </c>
    </row>
    <row r="37" spans="1:16" ht="12.75">
      <c r="A37" s="130">
        <v>56</v>
      </c>
      <c r="B37" s="4" t="s">
        <v>114</v>
      </c>
      <c r="C37" s="132" t="s">
        <v>115</v>
      </c>
      <c r="D37" s="94"/>
      <c r="H37" s="5">
        <v>0</v>
      </c>
      <c r="I37" s="5">
        <v>0.04918981481481482</v>
      </c>
      <c r="J37" s="5">
        <v>0.10439814814814814</v>
      </c>
      <c r="K37" s="5">
        <v>0.17282407407407407</v>
      </c>
      <c r="L37" s="5">
        <v>0.18570601851851853</v>
      </c>
      <c r="M37" s="14">
        <f aca="true" t="shared" si="5" ref="M37:P41">I37-H37</f>
        <v>0.04918981481481482</v>
      </c>
      <c r="N37" s="5">
        <f t="shared" si="5"/>
        <v>0.055208333333333325</v>
      </c>
      <c r="O37" s="5">
        <f t="shared" si="5"/>
        <v>0.06842592592592593</v>
      </c>
      <c r="P37" s="5">
        <f t="shared" si="5"/>
        <v>0.01288194444444446</v>
      </c>
    </row>
    <row r="38" spans="1:16" ht="12.75">
      <c r="A38" s="130">
        <v>57</v>
      </c>
      <c r="B38" s="4" t="s">
        <v>117</v>
      </c>
      <c r="C38" s="132" t="s">
        <v>115</v>
      </c>
      <c r="D38" s="94"/>
      <c r="H38" s="5">
        <v>0</v>
      </c>
      <c r="M38" s="14">
        <f t="shared" si="5"/>
        <v>0</v>
      </c>
      <c r="N38" s="5">
        <f t="shared" si="5"/>
        <v>0</v>
      </c>
      <c r="O38" s="5">
        <f t="shared" si="5"/>
        <v>0</v>
      </c>
      <c r="P38" s="5">
        <f t="shared" si="5"/>
        <v>0</v>
      </c>
    </row>
    <row r="39" spans="1:16" ht="12.75">
      <c r="A39" s="130">
        <v>58</v>
      </c>
      <c r="B39" s="4" t="s">
        <v>118</v>
      </c>
      <c r="C39" s="100" t="s">
        <v>119</v>
      </c>
      <c r="D39" s="94"/>
      <c r="H39" s="5">
        <v>0</v>
      </c>
      <c r="I39" s="5">
        <v>0.043472222222222225</v>
      </c>
      <c r="J39" s="5">
        <v>0.09050925925925925</v>
      </c>
      <c r="K39" s="5">
        <v>0.14439814814814814</v>
      </c>
      <c r="L39" s="5">
        <v>0.1531712962962963</v>
      </c>
      <c r="M39" s="14">
        <f t="shared" si="5"/>
        <v>0.043472222222222225</v>
      </c>
      <c r="N39" s="5">
        <f t="shared" si="5"/>
        <v>0.04703703703703702</v>
      </c>
      <c r="O39" s="5">
        <f t="shared" si="5"/>
        <v>0.05388888888888889</v>
      </c>
      <c r="P39" s="5">
        <f t="shared" si="5"/>
        <v>0.008773148148148169</v>
      </c>
    </row>
    <row r="40" spans="1:16" ht="12.75">
      <c r="A40" s="127">
        <v>59</v>
      </c>
      <c r="B40" s="135" t="s">
        <v>116</v>
      </c>
      <c r="C40" s="132" t="s">
        <v>115</v>
      </c>
      <c r="D40" s="94"/>
      <c r="H40" s="5">
        <v>0</v>
      </c>
      <c r="I40" s="5">
        <v>0.058715277777777776</v>
      </c>
      <c r="J40" s="5">
        <v>0.11724537037037037</v>
      </c>
      <c r="K40" s="5">
        <v>0.19991898148148146</v>
      </c>
      <c r="L40" s="5">
        <v>0.21645833333333334</v>
      </c>
      <c r="M40" s="14">
        <f t="shared" si="5"/>
        <v>0.058715277777777776</v>
      </c>
      <c r="N40" s="5">
        <f t="shared" si="5"/>
        <v>0.0585300925925926</v>
      </c>
      <c r="O40" s="5">
        <f t="shared" si="5"/>
        <v>0.08267361111111109</v>
      </c>
      <c r="P40" s="5">
        <f t="shared" si="5"/>
        <v>0.016539351851851875</v>
      </c>
    </row>
    <row r="41" spans="1:16" ht="12.75">
      <c r="A41" s="127">
        <v>74</v>
      </c>
      <c r="B41" s="142" t="s">
        <v>67</v>
      </c>
      <c r="C41" s="132" t="s">
        <v>115</v>
      </c>
      <c r="D41" s="94"/>
      <c r="H41" s="5">
        <v>0</v>
      </c>
      <c r="I41" s="5">
        <v>0.0487037037037037</v>
      </c>
      <c r="J41" s="5">
        <v>0.10265046296296297</v>
      </c>
      <c r="K41" s="5">
        <v>0.16305555555555554</v>
      </c>
      <c r="L41" s="12">
        <v>0.1778125</v>
      </c>
      <c r="M41" s="14">
        <f t="shared" si="5"/>
        <v>0.0487037037037037</v>
      </c>
      <c r="N41" s="5">
        <f t="shared" si="5"/>
        <v>0.05394675925925927</v>
      </c>
      <c r="O41" s="5">
        <f t="shared" si="5"/>
        <v>0.060405092592592566</v>
      </c>
      <c r="P41" s="5">
        <f t="shared" si="5"/>
        <v>0.014756944444444475</v>
      </c>
    </row>
    <row r="42" spans="1:16" ht="12.75">
      <c r="A42" s="128"/>
      <c r="B42" s="80" t="s">
        <v>19</v>
      </c>
      <c r="C42" s="99"/>
      <c r="D42" s="92"/>
      <c r="E42" s="75"/>
      <c r="F42" s="75"/>
      <c r="G42" s="75"/>
      <c r="H42" s="75"/>
      <c r="I42" s="75"/>
      <c r="J42" s="75"/>
      <c r="K42" s="75"/>
      <c r="L42" s="76"/>
      <c r="M42" s="74"/>
      <c r="N42" s="72"/>
      <c r="O42" s="72"/>
      <c r="P42" s="89"/>
    </row>
    <row r="43" spans="1:16" ht="12.75">
      <c r="A43" s="127">
        <v>60</v>
      </c>
      <c r="B43" s="131" t="s">
        <v>120</v>
      </c>
      <c r="C43" s="110" t="s">
        <v>41</v>
      </c>
      <c r="D43" s="95" t="s">
        <v>121</v>
      </c>
      <c r="E43" s="138" t="s">
        <v>122</v>
      </c>
      <c r="F43" s="148" t="s">
        <v>75</v>
      </c>
      <c r="G43" s="148" t="s">
        <v>76</v>
      </c>
      <c r="H43" s="5">
        <v>0</v>
      </c>
      <c r="I43" s="96">
        <v>0.06917824074074073</v>
      </c>
      <c r="J43" s="96">
        <v>0.14128472222222221</v>
      </c>
      <c r="K43" s="96">
        <v>0.2498611111111111</v>
      </c>
      <c r="L43" s="96">
        <v>0.2638888888888889</v>
      </c>
      <c r="M43" s="14">
        <f aca="true" t="shared" si="6" ref="M43:P47">I43-H43</f>
        <v>0.06917824074074073</v>
      </c>
      <c r="N43" s="5">
        <f t="shared" si="6"/>
        <v>0.07210648148148148</v>
      </c>
      <c r="O43" s="5">
        <f t="shared" si="6"/>
        <v>0.10857638888888888</v>
      </c>
      <c r="P43" s="5">
        <f t="shared" si="6"/>
        <v>0.014027777777777806</v>
      </c>
    </row>
    <row r="44" spans="1:16" ht="12.75">
      <c r="A44" s="127">
        <v>61</v>
      </c>
      <c r="B44" s="134" t="s">
        <v>43</v>
      </c>
      <c r="C44" s="139" t="s">
        <v>41</v>
      </c>
      <c r="D44" s="95" t="s">
        <v>127</v>
      </c>
      <c r="E44" s="4" t="s">
        <v>128</v>
      </c>
      <c r="F44" s="4" t="s">
        <v>45</v>
      </c>
      <c r="G44" s="3" t="s">
        <v>127</v>
      </c>
      <c r="H44" s="5">
        <v>0</v>
      </c>
      <c r="I44" s="96">
        <v>0.041493055555555554</v>
      </c>
      <c r="J44" s="96">
        <v>0.09131944444444445</v>
      </c>
      <c r="K44" s="96">
        <v>0.1502314814814815</v>
      </c>
      <c r="L44" s="96">
        <v>0.15929398148148147</v>
      </c>
      <c r="M44" s="14">
        <f t="shared" si="6"/>
        <v>0.041493055555555554</v>
      </c>
      <c r="N44" s="5">
        <f t="shared" si="6"/>
        <v>0.0498263888888889</v>
      </c>
      <c r="O44" s="5">
        <f t="shared" si="6"/>
        <v>0.05891203703703704</v>
      </c>
      <c r="P44" s="5">
        <f t="shared" si="6"/>
        <v>0.009062499999999973</v>
      </c>
    </row>
    <row r="45" spans="1:16" ht="12.75">
      <c r="A45" s="127">
        <v>62</v>
      </c>
      <c r="B45" s="134" t="s">
        <v>79</v>
      </c>
      <c r="C45" s="139" t="s">
        <v>80</v>
      </c>
      <c r="D45" s="95" t="s">
        <v>78</v>
      </c>
      <c r="E45" s="4" t="s">
        <v>81</v>
      </c>
      <c r="F45" s="4" t="s">
        <v>82</v>
      </c>
      <c r="G45" s="133" t="s">
        <v>78</v>
      </c>
      <c r="H45" s="5">
        <v>0</v>
      </c>
      <c r="I45" s="96">
        <v>0.06649305555555556</v>
      </c>
      <c r="J45" s="96">
        <v>0.12138888888888888</v>
      </c>
      <c r="K45" s="96">
        <v>0.20453703703703704</v>
      </c>
      <c r="L45" s="96">
        <v>0.2185763888888889</v>
      </c>
      <c r="M45" s="14">
        <f t="shared" si="6"/>
        <v>0.06649305555555556</v>
      </c>
      <c r="N45" s="5">
        <f t="shared" si="6"/>
        <v>0.054895833333333324</v>
      </c>
      <c r="O45" s="5">
        <f t="shared" si="6"/>
        <v>0.08314814814814817</v>
      </c>
      <c r="P45" s="5">
        <f t="shared" si="6"/>
        <v>0.014039351851851845</v>
      </c>
    </row>
    <row r="46" spans="1:16" ht="12.75">
      <c r="A46" s="127">
        <v>64</v>
      </c>
      <c r="B46" s="134" t="s">
        <v>134</v>
      </c>
      <c r="C46" s="139" t="s">
        <v>42</v>
      </c>
      <c r="D46" s="95" t="s">
        <v>137</v>
      </c>
      <c r="E46" s="4" t="s">
        <v>135</v>
      </c>
      <c r="F46" s="4" t="s">
        <v>136</v>
      </c>
      <c r="G46" s="133" t="s">
        <v>137</v>
      </c>
      <c r="H46" s="5">
        <v>0</v>
      </c>
      <c r="I46" s="96">
        <v>0.06655092592592593</v>
      </c>
      <c r="J46" s="96">
        <v>0.1288888888888889</v>
      </c>
      <c r="K46" s="96">
        <v>0.2104398148148148</v>
      </c>
      <c r="L46" s="96">
        <v>0.22510416666666666</v>
      </c>
      <c r="M46" s="14">
        <f t="shared" si="6"/>
        <v>0.06655092592592593</v>
      </c>
      <c r="N46" s="5">
        <f t="shared" si="6"/>
        <v>0.062337962962962956</v>
      </c>
      <c r="O46" s="5">
        <f t="shared" si="6"/>
        <v>0.08155092592592592</v>
      </c>
      <c r="P46" s="5">
        <f t="shared" si="6"/>
        <v>0.014664351851851859</v>
      </c>
    </row>
    <row r="47" spans="1:16" ht="12.75">
      <c r="A47" s="127">
        <v>65</v>
      </c>
      <c r="B47" s="134" t="s">
        <v>142</v>
      </c>
      <c r="C47" s="139" t="s">
        <v>42</v>
      </c>
      <c r="D47" s="95" t="s">
        <v>143</v>
      </c>
      <c r="E47" s="4" t="s">
        <v>144</v>
      </c>
      <c r="F47" s="133" t="s">
        <v>143</v>
      </c>
      <c r="G47" s="133" t="s">
        <v>143</v>
      </c>
      <c r="H47" s="5">
        <v>0</v>
      </c>
      <c r="I47" s="96">
        <v>0.05144675925925926</v>
      </c>
      <c r="J47" s="96">
        <v>0.09878472222222223</v>
      </c>
      <c r="K47" s="96">
        <v>0.17188657407407407</v>
      </c>
      <c r="L47" s="119">
        <v>0.1853935185185185</v>
      </c>
      <c r="M47" s="14">
        <f t="shared" si="6"/>
        <v>0.05144675925925926</v>
      </c>
      <c r="N47" s="5">
        <f t="shared" si="6"/>
        <v>0.04733796296296297</v>
      </c>
      <c r="O47" s="5">
        <f t="shared" si="6"/>
        <v>0.07310185185185183</v>
      </c>
      <c r="P47" s="5">
        <f t="shared" si="6"/>
        <v>0.013506944444444446</v>
      </c>
    </row>
    <row r="48" spans="1:16" ht="12.75">
      <c r="A48" s="127">
        <v>66</v>
      </c>
      <c r="B48" s="134" t="s">
        <v>123</v>
      </c>
      <c r="C48" s="139" t="s">
        <v>42</v>
      </c>
      <c r="D48" s="95" t="s">
        <v>124</v>
      </c>
      <c r="E48" s="4" t="s">
        <v>125</v>
      </c>
      <c r="F48" s="4" t="s">
        <v>126</v>
      </c>
      <c r="G48" s="3" t="s">
        <v>74</v>
      </c>
      <c r="H48" s="5">
        <v>0</v>
      </c>
      <c r="I48" s="96">
        <v>0.06357638888888889</v>
      </c>
      <c r="J48" s="96">
        <v>0.11336805555555556</v>
      </c>
      <c r="K48" s="96">
        <v>0.1751851851851852</v>
      </c>
      <c r="L48" s="119">
        <v>0.18702546296296296</v>
      </c>
      <c r="M48" s="14">
        <f aca="true" t="shared" si="7" ref="M48:P49">I48-H48</f>
        <v>0.06357638888888889</v>
      </c>
      <c r="N48" s="5">
        <f t="shared" si="7"/>
        <v>0.049791666666666665</v>
      </c>
      <c r="O48" s="5">
        <f t="shared" si="7"/>
        <v>0.06181712962962964</v>
      </c>
      <c r="P48" s="5">
        <f t="shared" si="7"/>
        <v>0.011840277777777769</v>
      </c>
    </row>
    <row r="49" spans="1:16" ht="12.75">
      <c r="A49" s="127">
        <v>67</v>
      </c>
      <c r="B49" s="134" t="s">
        <v>84</v>
      </c>
      <c r="C49" s="139" t="s">
        <v>42</v>
      </c>
      <c r="D49" s="95" t="s">
        <v>72</v>
      </c>
      <c r="E49" s="4" t="s">
        <v>89</v>
      </c>
      <c r="F49" s="4" t="s">
        <v>73</v>
      </c>
      <c r="G49" s="4" t="s">
        <v>90</v>
      </c>
      <c r="H49" s="5">
        <v>0</v>
      </c>
      <c r="I49" s="96">
        <v>0.049490740740740745</v>
      </c>
      <c r="J49" s="96">
        <v>0.10122685185185186</v>
      </c>
      <c r="K49" s="96">
        <v>0.18449074074074076</v>
      </c>
      <c r="L49" s="119">
        <v>0.19641203703703702</v>
      </c>
      <c r="M49" s="14">
        <f t="shared" si="7"/>
        <v>0.049490740740740745</v>
      </c>
      <c r="N49" s="5">
        <f t="shared" si="7"/>
        <v>0.051736111111111115</v>
      </c>
      <c r="O49" s="5">
        <f t="shared" si="7"/>
        <v>0.0832638888888889</v>
      </c>
      <c r="P49" s="5">
        <f t="shared" si="7"/>
        <v>0.011921296296296263</v>
      </c>
    </row>
    <row r="50" spans="1:16" ht="12.75">
      <c r="A50" s="127">
        <v>68</v>
      </c>
      <c r="B50" s="134" t="s">
        <v>85</v>
      </c>
      <c r="C50" s="139" t="s">
        <v>42</v>
      </c>
      <c r="D50" s="95" t="s">
        <v>88</v>
      </c>
      <c r="E50" s="133" t="s">
        <v>87</v>
      </c>
      <c r="F50" s="133" t="s">
        <v>86</v>
      </c>
      <c r="G50" s="133" t="s">
        <v>87</v>
      </c>
      <c r="H50" s="5">
        <v>0</v>
      </c>
      <c r="I50" s="96">
        <v>0.06932870370370371</v>
      </c>
      <c r="J50" s="96">
        <v>0.12138888888888888</v>
      </c>
      <c r="K50" s="96">
        <v>0.18469907407407407</v>
      </c>
      <c r="L50" s="119">
        <v>0.19795138888888889</v>
      </c>
      <c r="M50" s="14">
        <f aca="true" t="shared" si="8" ref="M50:P51">I50-H50</f>
        <v>0.06932870370370371</v>
      </c>
      <c r="N50" s="5">
        <f t="shared" si="8"/>
        <v>0.05206018518518517</v>
      </c>
      <c r="O50" s="5">
        <f t="shared" si="8"/>
        <v>0.06331018518518519</v>
      </c>
      <c r="P50" s="5">
        <f t="shared" si="8"/>
        <v>0.013252314814814814</v>
      </c>
    </row>
    <row r="51" spans="1:16" ht="12.75">
      <c r="A51" s="127">
        <v>69</v>
      </c>
      <c r="B51" s="134" t="s">
        <v>83</v>
      </c>
      <c r="C51" s="149" t="s">
        <v>77</v>
      </c>
      <c r="D51" s="95" t="s">
        <v>131</v>
      </c>
      <c r="E51" s="4" t="s">
        <v>132</v>
      </c>
      <c r="F51" s="4" t="s">
        <v>133</v>
      </c>
      <c r="G51" s="133" t="s">
        <v>131</v>
      </c>
      <c r="H51" s="5">
        <v>0</v>
      </c>
      <c r="I51" s="96">
        <v>0.06469907407407406</v>
      </c>
      <c r="J51" s="96">
        <v>0.13483796296296297</v>
      </c>
      <c r="K51" s="96">
        <v>0.21541666666666667</v>
      </c>
      <c r="L51" s="119">
        <v>0.22939814814814816</v>
      </c>
      <c r="M51" s="14">
        <f t="shared" si="8"/>
        <v>0.06469907407407406</v>
      </c>
      <c r="N51" s="5">
        <f t="shared" si="8"/>
        <v>0.0701388888888889</v>
      </c>
      <c r="O51" s="5">
        <f t="shared" si="8"/>
        <v>0.08057870370370371</v>
      </c>
      <c r="P51" s="5">
        <f t="shared" si="8"/>
        <v>0.013981481481481484</v>
      </c>
    </row>
    <row r="52" spans="1:16" s="15" customFormat="1" ht="12.75">
      <c r="A52" s="128"/>
      <c r="B52" s="80" t="s">
        <v>44</v>
      </c>
      <c r="C52" s="99"/>
      <c r="D52" s="92"/>
      <c r="E52" s="75"/>
      <c r="F52" s="75"/>
      <c r="G52" s="75"/>
      <c r="H52" s="75"/>
      <c r="I52" s="75"/>
      <c r="J52" s="75"/>
      <c r="K52" s="75"/>
      <c r="L52" s="76"/>
      <c r="M52" s="77"/>
      <c r="N52" s="75"/>
      <c r="O52" s="75"/>
      <c r="P52" s="93"/>
    </row>
    <row r="53" spans="1:16" s="15" customFormat="1" ht="12.75">
      <c r="A53" s="127">
        <v>10</v>
      </c>
      <c r="B53" s="133" t="s">
        <v>129</v>
      </c>
      <c r="C53" s="131" t="s">
        <v>17</v>
      </c>
      <c r="D53" s="95"/>
      <c r="E53" s="4"/>
      <c r="F53" s="4"/>
      <c r="G53" s="4"/>
      <c r="H53" s="5">
        <v>0</v>
      </c>
      <c r="I53" s="96">
        <v>0.05740740740740741</v>
      </c>
      <c r="J53" s="3"/>
      <c r="K53" s="3"/>
      <c r="L53" s="3"/>
      <c r="M53" s="14">
        <f>I53-H53</f>
        <v>0.05740740740740741</v>
      </c>
      <c r="N53" s="96"/>
      <c r="O53" s="12"/>
      <c r="P53" s="90"/>
    </row>
    <row r="54" spans="1:16" s="15" customFormat="1" ht="12.75">
      <c r="A54" s="127">
        <v>11</v>
      </c>
      <c r="B54" s="131" t="s">
        <v>130</v>
      </c>
      <c r="C54" s="131" t="s">
        <v>16</v>
      </c>
      <c r="D54" s="95"/>
      <c r="E54" s="4"/>
      <c r="F54" s="4"/>
      <c r="G54" s="4"/>
      <c r="H54" s="5">
        <v>0</v>
      </c>
      <c r="I54" s="96">
        <v>0.10694444444444444</v>
      </c>
      <c r="J54" s="3"/>
      <c r="K54" s="3"/>
      <c r="L54" s="3"/>
      <c r="M54" s="14">
        <f>I54-H54</f>
        <v>0.10694444444444444</v>
      </c>
      <c r="N54" s="96"/>
      <c r="O54" s="12"/>
      <c r="P54" s="90"/>
    </row>
    <row r="55" spans="1:16" s="15" customFormat="1" ht="12.75">
      <c r="A55" s="127">
        <v>12</v>
      </c>
      <c r="B55" s="133" t="s">
        <v>99</v>
      </c>
      <c r="C55" s="131" t="s">
        <v>37</v>
      </c>
      <c r="D55" s="95"/>
      <c r="E55" s="4"/>
      <c r="F55" s="4"/>
      <c r="G55" s="4"/>
      <c r="H55" s="5">
        <v>0</v>
      </c>
      <c r="I55" s="96">
        <v>0.0792824074074074</v>
      </c>
      <c r="J55" s="3"/>
      <c r="K55" s="3"/>
      <c r="L55" s="3"/>
      <c r="M55" s="14">
        <f>I55-H55</f>
        <v>0.0792824074074074</v>
      </c>
      <c r="N55" s="96"/>
      <c r="O55" s="12"/>
      <c r="P55" s="90"/>
    </row>
    <row r="56" spans="1:16" s="15" customFormat="1" ht="12.75">
      <c r="A56" s="127">
        <v>14</v>
      </c>
      <c r="B56" s="2" t="s">
        <v>104</v>
      </c>
      <c r="C56" s="131" t="s">
        <v>119</v>
      </c>
      <c r="D56" s="95"/>
      <c r="E56" s="4"/>
      <c r="F56" s="4"/>
      <c r="G56" s="4"/>
      <c r="H56" s="5">
        <v>0</v>
      </c>
      <c r="I56" s="96">
        <v>0.06585648148148149</v>
      </c>
      <c r="J56" s="3"/>
      <c r="K56" s="3"/>
      <c r="L56" s="3"/>
      <c r="M56" s="14">
        <f>I56-H56</f>
        <v>0.06585648148148149</v>
      </c>
      <c r="N56" s="96"/>
      <c r="O56" s="12"/>
      <c r="P56" s="90"/>
    </row>
    <row r="57" spans="1:16" s="15" customFormat="1" ht="12.75">
      <c r="A57" s="127">
        <v>73</v>
      </c>
      <c r="B57" s="2" t="s">
        <v>68</v>
      </c>
      <c r="C57" s="141" t="s">
        <v>17</v>
      </c>
      <c r="D57" s="95"/>
      <c r="E57" s="4"/>
      <c r="F57" s="4"/>
      <c r="G57" s="4"/>
      <c r="H57" s="5">
        <v>0</v>
      </c>
      <c r="I57" s="96">
        <v>0.06851851851851852</v>
      </c>
      <c r="J57" s="3"/>
      <c r="K57" s="3"/>
      <c r="L57" s="3"/>
      <c r="M57" s="14">
        <f>I57-H57</f>
        <v>0.06851851851851852</v>
      </c>
      <c r="N57" s="96"/>
      <c r="O57" s="12"/>
      <c r="P57" s="90"/>
    </row>
    <row r="58" spans="1:16" s="15" customFormat="1" ht="12.75">
      <c r="A58" s="128"/>
      <c r="B58" s="80" t="s">
        <v>138</v>
      </c>
      <c r="C58" s="99"/>
      <c r="D58" s="92"/>
      <c r="E58" s="75"/>
      <c r="F58" s="75"/>
      <c r="G58" s="75"/>
      <c r="H58" s="75"/>
      <c r="I58" s="75"/>
      <c r="J58" s="75"/>
      <c r="K58" s="75"/>
      <c r="L58" s="76"/>
      <c r="M58" s="75"/>
      <c r="N58" s="75"/>
      <c r="O58" s="75"/>
      <c r="P58" s="93"/>
    </row>
    <row r="59" spans="1:16" s="15" customFormat="1" ht="12.75">
      <c r="A59" s="127">
        <v>16</v>
      </c>
      <c r="B59" s="2" t="s">
        <v>140</v>
      </c>
      <c r="C59" s="131" t="s">
        <v>141</v>
      </c>
      <c r="D59" s="95"/>
      <c r="E59" s="4"/>
      <c r="F59" s="4"/>
      <c r="G59" s="4"/>
      <c r="H59" s="5">
        <v>0</v>
      </c>
      <c r="I59" s="96">
        <v>0.020150462962962964</v>
      </c>
      <c r="J59" s="3"/>
      <c r="K59" s="3"/>
      <c r="L59" s="3"/>
      <c r="M59" s="14">
        <f>I59-H59</f>
        <v>0.020150462962962964</v>
      </c>
      <c r="N59" s="96"/>
      <c r="O59" s="12"/>
      <c r="P59" s="90"/>
    </row>
    <row r="60" spans="1:16" s="15" customFormat="1" ht="12.75">
      <c r="A60" s="128"/>
      <c r="B60" s="80" t="s">
        <v>139</v>
      </c>
      <c r="C60" s="99"/>
      <c r="D60" s="92"/>
      <c r="E60" s="75"/>
      <c r="F60" s="75"/>
      <c r="G60" s="75"/>
      <c r="H60" s="75"/>
      <c r="I60" s="75"/>
      <c r="J60" s="75"/>
      <c r="K60" s="75"/>
      <c r="L60" s="76"/>
      <c r="M60" s="75"/>
      <c r="N60" s="75"/>
      <c r="O60" s="75"/>
      <c r="P60" s="93"/>
    </row>
    <row r="61" spans="1:16" s="15" customFormat="1" ht="12.75">
      <c r="A61" s="127">
        <v>18</v>
      </c>
      <c r="B61" s="2" t="s">
        <v>145</v>
      </c>
      <c r="C61" s="131" t="s">
        <v>146</v>
      </c>
      <c r="D61" s="95"/>
      <c r="E61" s="4"/>
      <c r="F61" s="4"/>
      <c r="G61" s="4"/>
      <c r="H61" s="5">
        <v>0</v>
      </c>
      <c r="I61" s="96">
        <v>0.009837962962962963</v>
      </c>
      <c r="J61" s="3"/>
      <c r="K61" s="3"/>
      <c r="L61" s="3"/>
      <c r="M61" s="14">
        <f aca="true" t="shared" si="9" ref="M61:M74">I61-H61</f>
        <v>0.009837962962962963</v>
      </c>
      <c r="N61" s="96"/>
      <c r="O61" s="12"/>
      <c r="P61" s="90"/>
    </row>
    <row r="62" spans="1:16" s="15" customFormat="1" ht="12.75">
      <c r="A62" s="127">
        <v>19</v>
      </c>
      <c r="B62" s="2" t="s">
        <v>102</v>
      </c>
      <c r="C62" s="131" t="s">
        <v>103</v>
      </c>
      <c r="D62" s="95"/>
      <c r="E62" s="4"/>
      <c r="F62" s="4"/>
      <c r="G62" s="4"/>
      <c r="H62" s="5">
        <v>0</v>
      </c>
      <c r="I62" s="96">
        <v>0.011307870370370371</v>
      </c>
      <c r="J62" s="3"/>
      <c r="K62" s="3"/>
      <c r="L62" s="3"/>
      <c r="M62" s="14">
        <f t="shared" si="9"/>
        <v>0.011307870370370371</v>
      </c>
      <c r="N62" s="96"/>
      <c r="O62" s="12"/>
      <c r="P62" s="90"/>
    </row>
    <row r="63" spans="1:16" s="15" customFormat="1" ht="12.75">
      <c r="A63" s="127">
        <v>71</v>
      </c>
      <c r="B63" s="2" t="s">
        <v>69</v>
      </c>
      <c r="C63" s="141" t="s">
        <v>71</v>
      </c>
      <c r="D63" s="95"/>
      <c r="E63" s="4"/>
      <c r="F63" s="4"/>
      <c r="G63" s="4"/>
      <c r="H63" s="5">
        <v>0</v>
      </c>
      <c r="I63" s="96">
        <v>0.011944444444444445</v>
      </c>
      <c r="J63" s="3"/>
      <c r="K63" s="3"/>
      <c r="L63" s="3"/>
      <c r="M63" s="14">
        <f t="shared" si="9"/>
        <v>0.011944444444444445</v>
      </c>
      <c r="N63" s="96"/>
      <c r="O63" s="12"/>
      <c r="P63" s="90"/>
    </row>
    <row r="64" spans="1:16" s="15" customFormat="1" ht="12.75">
      <c r="A64" s="127">
        <v>38</v>
      </c>
      <c r="B64" s="2" t="s">
        <v>70</v>
      </c>
      <c r="C64" s="141" t="s">
        <v>71</v>
      </c>
      <c r="D64" s="95"/>
      <c r="E64" s="4"/>
      <c r="F64" s="4"/>
      <c r="G64" s="4"/>
      <c r="H64" s="5">
        <v>0</v>
      </c>
      <c r="I64" s="96">
        <v>0.010300925925925927</v>
      </c>
      <c r="J64" s="3"/>
      <c r="K64" s="3"/>
      <c r="L64" s="3"/>
      <c r="M64" s="14">
        <f t="shared" si="9"/>
        <v>0.010300925925925927</v>
      </c>
      <c r="N64" s="96"/>
      <c r="O64" s="12"/>
      <c r="P64" s="90"/>
    </row>
    <row r="65" spans="1:16" s="15" customFormat="1" ht="12.75">
      <c r="A65" s="127">
        <v>21</v>
      </c>
      <c r="B65" s="2" t="s">
        <v>100</v>
      </c>
      <c r="C65" s="131" t="s">
        <v>148</v>
      </c>
      <c r="D65" s="95"/>
      <c r="E65" s="4"/>
      <c r="F65" s="4"/>
      <c r="G65" s="4"/>
      <c r="H65" s="5">
        <v>0</v>
      </c>
      <c r="I65" s="96">
        <v>0.01136574074074074</v>
      </c>
      <c r="J65" s="3"/>
      <c r="K65" s="3"/>
      <c r="L65" s="3"/>
      <c r="M65" s="14">
        <f t="shared" si="9"/>
        <v>0.01136574074074074</v>
      </c>
      <c r="N65" s="96"/>
      <c r="O65" s="12"/>
      <c r="P65" s="90"/>
    </row>
    <row r="66" spans="1:16" s="15" customFormat="1" ht="12.75">
      <c r="A66" s="127">
        <v>23</v>
      </c>
      <c r="B66" s="2" t="s">
        <v>147</v>
      </c>
      <c r="C66" s="131" t="s">
        <v>148</v>
      </c>
      <c r="D66" s="95"/>
      <c r="E66" s="4"/>
      <c r="F66" s="4"/>
      <c r="G66" s="4"/>
      <c r="H66" s="5">
        <v>0</v>
      </c>
      <c r="I66" s="96">
        <v>0.011319444444444444</v>
      </c>
      <c r="J66" s="3"/>
      <c r="K66" s="3"/>
      <c r="L66" s="3"/>
      <c r="M66" s="14">
        <f t="shared" si="9"/>
        <v>0.011319444444444444</v>
      </c>
      <c r="N66" s="96"/>
      <c r="O66" s="12"/>
      <c r="P66" s="90"/>
    </row>
    <row r="67" spans="1:16" s="15" customFormat="1" ht="12.75">
      <c r="A67" s="127">
        <v>25</v>
      </c>
      <c r="B67" s="2" t="s">
        <v>91</v>
      </c>
      <c r="C67" s="131" t="s">
        <v>148</v>
      </c>
      <c r="D67" s="95"/>
      <c r="E67" s="4"/>
      <c r="F67" s="4"/>
      <c r="G67" s="4"/>
      <c r="H67" s="5">
        <v>0</v>
      </c>
      <c r="I67" s="96">
        <v>0.01136574074074074</v>
      </c>
      <c r="J67" s="3"/>
      <c r="K67" s="3"/>
      <c r="L67" s="3"/>
      <c r="M67" s="14">
        <f t="shared" si="9"/>
        <v>0.01136574074074074</v>
      </c>
      <c r="N67" s="96"/>
      <c r="O67" s="12"/>
      <c r="P67" s="90"/>
    </row>
    <row r="68" spans="1:16" s="15" customFormat="1" ht="12.75">
      <c r="A68" s="127">
        <v>70</v>
      </c>
      <c r="B68" s="2" t="s">
        <v>65</v>
      </c>
      <c r="C68" s="141" t="s">
        <v>66</v>
      </c>
      <c r="D68" s="95"/>
      <c r="E68" s="4"/>
      <c r="F68" s="4"/>
      <c r="G68" s="4"/>
      <c r="H68" s="5">
        <v>0</v>
      </c>
      <c r="I68" s="96">
        <v>0.015046296296296295</v>
      </c>
      <c r="J68" s="3"/>
      <c r="K68" s="3"/>
      <c r="L68" s="3"/>
      <c r="M68" s="14">
        <f t="shared" si="9"/>
        <v>0.015046296296296295</v>
      </c>
      <c r="N68" s="96"/>
      <c r="O68" s="12"/>
      <c r="P68" s="90"/>
    </row>
    <row r="69" spans="1:16" s="15" customFormat="1" ht="12.75">
      <c r="A69" s="127">
        <v>26</v>
      </c>
      <c r="B69" s="2" t="s">
        <v>101</v>
      </c>
      <c r="C69" s="131" t="s">
        <v>93</v>
      </c>
      <c r="D69" s="95"/>
      <c r="E69" s="4"/>
      <c r="F69" s="4"/>
      <c r="G69" s="4"/>
      <c r="H69" s="5">
        <v>0</v>
      </c>
      <c r="I69" s="96">
        <v>0.012222222222222223</v>
      </c>
      <c r="J69" s="3"/>
      <c r="K69" s="3"/>
      <c r="L69" s="3"/>
      <c r="M69" s="14">
        <f t="shared" si="9"/>
        <v>0.012222222222222223</v>
      </c>
      <c r="N69" s="96"/>
      <c r="O69" s="12"/>
      <c r="P69" s="90"/>
    </row>
    <row r="70" spans="1:16" s="15" customFormat="1" ht="12.75">
      <c r="A70" s="127">
        <v>27</v>
      </c>
      <c r="B70" s="2" t="s">
        <v>92</v>
      </c>
      <c r="C70" s="131" t="s">
        <v>93</v>
      </c>
      <c r="D70" s="95"/>
      <c r="E70" s="4"/>
      <c r="F70" s="4"/>
      <c r="G70" s="4"/>
      <c r="H70" s="5">
        <v>0</v>
      </c>
      <c r="I70" s="96">
        <v>0.010717592592592593</v>
      </c>
      <c r="J70" s="3"/>
      <c r="K70" s="3"/>
      <c r="L70" s="3"/>
      <c r="M70" s="14">
        <f t="shared" si="9"/>
        <v>0.010717592592592593</v>
      </c>
      <c r="N70" s="96"/>
      <c r="O70" s="12"/>
      <c r="P70" s="90"/>
    </row>
    <row r="71" spans="1:16" s="15" customFormat="1" ht="12.75">
      <c r="A71" s="127">
        <v>28</v>
      </c>
      <c r="B71" s="2" t="s">
        <v>105</v>
      </c>
      <c r="C71" s="131" t="s">
        <v>93</v>
      </c>
      <c r="D71" s="95"/>
      <c r="E71" s="4"/>
      <c r="F71" s="4"/>
      <c r="G71" s="4"/>
      <c r="H71" s="5">
        <v>0</v>
      </c>
      <c r="I71" s="96">
        <v>0.016145833333333335</v>
      </c>
      <c r="J71" s="3"/>
      <c r="K71" s="3"/>
      <c r="L71" s="3"/>
      <c r="M71" s="14">
        <f t="shared" si="9"/>
        <v>0.016145833333333335</v>
      </c>
      <c r="N71" s="96"/>
      <c r="O71" s="12"/>
      <c r="P71" s="90"/>
    </row>
    <row r="72" spans="1:16" s="15" customFormat="1" ht="12.75">
      <c r="A72" s="127">
        <v>29</v>
      </c>
      <c r="B72" s="2" t="s">
        <v>94</v>
      </c>
      <c r="C72" s="131" t="s">
        <v>93</v>
      </c>
      <c r="D72" s="95"/>
      <c r="E72" s="4"/>
      <c r="F72" s="4"/>
      <c r="G72" s="4"/>
      <c r="H72" s="5">
        <v>0</v>
      </c>
      <c r="I72" s="96">
        <v>0.010243055555555556</v>
      </c>
      <c r="J72" s="3"/>
      <c r="K72" s="3"/>
      <c r="L72" s="3"/>
      <c r="M72" s="14">
        <f t="shared" si="9"/>
        <v>0.010243055555555556</v>
      </c>
      <c r="N72" s="96"/>
      <c r="O72" s="12"/>
      <c r="P72" s="90"/>
    </row>
    <row r="73" spans="1:16" s="15" customFormat="1" ht="12.75">
      <c r="A73" s="127">
        <v>8</v>
      </c>
      <c r="B73" s="2" t="s">
        <v>97</v>
      </c>
      <c r="C73" s="131" t="s">
        <v>98</v>
      </c>
      <c r="D73" s="95"/>
      <c r="E73" s="4"/>
      <c r="F73" s="4"/>
      <c r="G73" s="4"/>
      <c r="H73" s="5">
        <v>0</v>
      </c>
      <c r="I73" s="96">
        <v>0.01273148148148148</v>
      </c>
      <c r="J73" s="3"/>
      <c r="K73" s="3"/>
      <c r="L73" s="3"/>
      <c r="M73" s="14">
        <f t="shared" si="9"/>
        <v>0.01273148148148148</v>
      </c>
      <c r="N73" s="96"/>
      <c r="O73" s="12"/>
      <c r="P73" s="90"/>
    </row>
    <row r="74" spans="1:16" s="15" customFormat="1" ht="12.75">
      <c r="A74" s="127">
        <v>7</v>
      </c>
      <c r="B74" s="2" t="s">
        <v>95</v>
      </c>
      <c r="C74" s="131" t="s">
        <v>96</v>
      </c>
      <c r="D74" s="95"/>
      <c r="E74" s="4"/>
      <c r="F74" s="4"/>
      <c r="G74" s="4"/>
      <c r="H74" s="5">
        <v>0</v>
      </c>
      <c r="I74" s="96">
        <v>0.016180555555555556</v>
      </c>
      <c r="J74" s="3"/>
      <c r="K74" s="3"/>
      <c r="L74" s="3"/>
      <c r="M74" s="14">
        <f t="shared" si="9"/>
        <v>0.016180555555555556</v>
      </c>
      <c r="N74" s="96"/>
      <c r="O74" s="12"/>
      <c r="P74" s="90"/>
    </row>
    <row r="75" spans="1:16" s="15" customFormat="1" ht="12.75">
      <c r="A75" s="129"/>
      <c r="B75" s="7"/>
      <c r="C75" s="7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</row>
    <row r="76" spans="1:16" s="15" customFormat="1" ht="12.75">
      <c r="A76" s="129"/>
      <c r="B76" s="7"/>
      <c r="C76" s="7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</row>
    <row r="77" spans="1:16" s="15" customFormat="1" ht="12.75">
      <c r="A77" s="129"/>
      <c r="B77" s="7"/>
      <c r="C77" s="7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</row>
    <row r="78" spans="1:16" s="15" customFormat="1" ht="12.75">
      <c r="A78" s="129"/>
      <c r="B78" s="7"/>
      <c r="C78" s="7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</row>
    <row r="79" spans="1:16" s="15" customFormat="1" ht="12.75">
      <c r="A79" s="129"/>
      <c r="B79" s="7"/>
      <c r="C79" s="7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</row>
    <row r="80" spans="1:16" s="15" customFormat="1" ht="12.75">
      <c r="A80" s="129"/>
      <c r="B80" s="7"/>
      <c r="C80" s="7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</row>
    <row r="81" spans="1:16" s="15" customFormat="1" ht="12.75">
      <c r="A81" s="129"/>
      <c r="B81" s="7"/>
      <c r="C81" s="7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</row>
    <row r="82" spans="1:16" s="15" customFormat="1" ht="12.75">
      <c r="A82" s="129"/>
      <c r="B82" s="7"/>
      <c r="C82" s="7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</row>
    <row r="83" spans="1:16" s="15" customFormat="1" ht="12.75">
      <c r="A83" s="129"/>
      <c r="B83" s="7"/>
      <c r="C83" s="7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</row>
    <row r="84" spans="1:16" s="15" customFormat="1" ht="12.75">
      <c r="A84" s="129"/>
      <c r="B84" s="7"/>
      <c r="C84" s="7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</row>
    <row r="85" spans="1:16" s="15" customFormat="1" ht="12.75">
      <c r="A85" s="129"/>
      <c r="B85" s="7"/>
      <c r="C85" s="7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</row>
    <row r="86" spans="1:16" s="15" customFormat="1" ht="12.75">
      <c r="A86" s="129"/>
      <c r="B86" s="7"/>
      <c r="C86" s="7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</row>
    <row r="87" spans="1:16" s="15" customFormat="1" ht="12.75">
      <c r="A87" s="129"/>
      <c r="B87" s="7"/>
      <c r="C87" s="7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</row>
    <row r="88" spans="1:16" s="15" customFormat="1" ht="12.75">
      <c r="A88" s="129"/>
      <c r="B88" s="7"/>
      <c r="C88" s="7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</row>
    <row r="89" spans="1:16" s="15" customFormat="1" ht="12.75">
      <c r="A89" s="129"/>
      <c r="B89" s="7"/>
      <c r="C89" s="7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</row>
    <row r="90" spans="1:16" s="15" customFormat="1" ht="12.75">
      <c r="A90" s="129"/>
      <c r="B90" s="7"/>
      <c r="C90" s="7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</row>
    <row r="91" spans="1:16" s="15" customFormat="1" ht="12.75">
      <c r="A91" s="129"/>
      <c r="B91" s="7"/>
      <c r="C91" s="7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</row>
    <row r="92" spans="1:16" s="15" customFormat="1" ht="12.75">
      <c r="A92" s="129"/>
      <c r="B92" s="7"/>
      <c r="C92" s="7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</row>
    <row r="93" spans="1:16" s="15" customFormat="1" ht="12.75">
      <c r="A93" s="129"/>
      <c r="B93" s="7"/>
      <c r="C93" s="7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</row>
    <row r="94" spans="1:16" s="15" customFormat="1" ht="12.75">
      <c r="A94" s="129"/>
      <c r="B94" s="7"/>
      <c r="C94" s="7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</row>
    <row r="95" spans="1:16" s="15" customFormat="1" ht="12.75">
      <c r="A95" s="129"/>
      <c r="B95" s="7"/>
      <c r="C95" s="7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</row>
    <row r="96" spans="1:16" s="15" customFormat="1" ht="12.75">
      <c r="A96" s="129"/>
      <c r="B96" s="7"/>
      <c r="C96" s="7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</row>
    <row r="97" spans="1:16" s="15" customFormat="1" ht="12.75">
      <c r="A97" s="129"/>
      <c r="B97" s="7"/>
      <c r="C97" s="7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</row>
    <row r="98" spans="1:16" s="15" customFormat="1" ht="12.75">
      <c r="A98" s="129"/>
      <c r="B98" s="7"/>
      <c r="C98" s="7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</row>
    <row r="99" spans="1:16" s="15" customFormat="1" ht="12.75">
      <c r="A99" s="129"/>
      <c r="B99" s="7"/>
      <c r="C99" s="7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</row>
    <row r="100" spans="1:16" s="15" customFormat="1" ht="12.75">
      <c r="A100" s="129"/>
      <c r="B100" s="7"/>
      <c r="C100" s="7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</row>
    <row r="101" spans="1:16" s="15" customFormat="1" ht="12.75">
      <c r="A101" s="129"/>
      <c r="B101" s="7"/>
      <c r="C101" s="7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</row>
    <row r="102" spans="1:16" s="15" customFormat="1" ht="12.75">
      <c r="A102" s="129"/>
      <c r="B102" s="7"/>
      <c r="C102" s="7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</row>
    <row r="103" spans="1:16" s="15" customFormat="1" ht="12.75">
      <c r="A103" s="129"/>
      <c r="B103" s="7"/>
      <c r="C103" s="7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</row>
    <row r="104" spans="1:16" s="15" customFormat="1" ht="12.75">
      <c r="A104" s="129"/>
      <c r="B104" s="7"/>
      <c r="C104" s="7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</row>
    <row r="105" spans="1:16" s="15" customFormat="1" ht="12.75">
      <c r="A105" s="129"/>
      <c r="B105" s="7"/>
      <c r="C105" s="7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</row>
    <row r="106" spans="1:16" s="15" customFormat="1" ht="12.75">
      <c r="A106" s="129"/>
      <c r="B106" s="7"/>
      <c r="C106" s="7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</row>
    <row r="107" spans="1:16" s="15" customFormat="1" ht="12.75">
      <c r="A107" s="129"/>
      <c r="B107" s="7"/>
      <c r="C107" s="7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</row>
    <row r="108" spans="1:16" s="15" customFormat="1" ht="12.75">
      <c r="A108" s="129"/>
      <c r="B108" s="7"/>
      <c r="C108" s="7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</row>
    <row r="109" spans="1:16" s="15" customFormat="1" ht="12.75">
      <c r="A109" s="129"/>
      <c r="B109" s="7"/>
      <c r="C109" s="7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</row>
    <row r="110" spans="1:16" s="15" customFormat="1" ht="12.75">
      <c r="A110" s="129"/>
      <c r="B110" s="7"/>
      <c r="C110" s="7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</row>
    <row r="111" spans="1:16" s="15" customFormat="1" ht="12.75">
      <c r="A111" s="129"/>
      <c r="B111" s="7"/>
      <c r="C111" s="7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</row>
    <row r="112" spans="1:16" s="15" customFormat="1" ht="12.75">
      <c r="A112" s="129"/>
      <c r="B112" s="7"/>
      <c r="C112" s="7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</row>
    <row r="113" spans="1:16" s="15" customFormat="1" ht="12.75">
      <c r="A113" s="129"/>
      <c r="B113" s="7"/>
      <c r="C113" s="7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</row>
    <row r="114" spans="1:16" s="15" customFormat="1" ht="12.75">
      <c r="A114" s="129"/>
      <c r="B114" s="7"/>
      <c r="C114" s="7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</row>
    <row r="115" spans="1:16" s="15" customFormat="1" ht="12.75">
      <c r="A115" s="129"/>
      <c r="B115" s="7"/>
      <c r="C115" s="7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</row>
    <row r="116" spans="1:16" s="15" customFormat="1" ht="12.75">
      <c r="A116" s="129"/>
      <c r="B116" s="7"/>
      <c r="C116" s="7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</row>
    <row r="117" spans="1:16" s="15" customFormat="1" ht="12.75">
      <c r="A117" s="129"/>
      <c r="B117" s="7"/>
      <c r="C117" s="7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</row>
    <row r="118" spans="1:16" s="15" customFormat="1" ht="12.75">
      <c r="A118" s="129"/>
      <c r="B118" s="7"/>
      <c r="C118" s="7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</row>
    <row r="119" spans="1:16" s="15" customFormat="1" ht="12.75">
      <c r="A119" s="129"/>
      <c r="B119" s="7"/>
      <c r="C119" s="7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</row>
    <row r="120" spans="1:16" s="15" customFormat="1" ht="12.75">
      <c r="A120" s="129"/>
      <c r="B120" s="7"/>
      <c r="C120" s="7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</row>
    <row r="121" spans="1:16" s="15" customFormat="1" ht="12.75">
      <c r="A121" s="129"/>
      <c r="B121" s="7"/>
      <c r="C121" s="7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</row>
    <row r="122" spans="1:16" s="15" customFormat="1" ht="12.75">
      <c r="A122" s="129"/>
      <c r="B122" s="7"/>
      <c r="C122" s="7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</row>
    <row r="123" spans="1:16" s="15" customFormat="1" ht="12.75">
      <c r="A123" s="129"/>
      <c r="B123" s="7"/>
      <c r="C123" s="7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</row>
    <row r="124" spans="1:16" s="15" customFormat="1" ht="12.75">
      <c r="A124" s="129"/>
      <c r="B124" s="7"/>
      <c r="C124" s="7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</row>
    <row r="125" spans="1:16" s="15" customFormat="1" ht="12.75">
      <c r="A125" s="129"/>
      <c r="B125" s="7"/>
      <c r="C125" s="7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</row>
    <row r="126" spans="1:16" s="15" customFormat="1" ht="12.75">
      <c r="A126" s="129"/>
      <c r="B126" s="7"/>
      <c r="C126" s="7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</row>
    <row r="127" spans="1:16" s="15" customFormat="1" ht="12.75">
      <c r="A127" s="129"/>
      <c r="B127" s="7"/>
      <c r="C127" s="7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</row>
    <row r="128" spans="1:16" s="15" customFormat="1" ht="12.75">
      <c r="A128" s="129"/>
      <c r="B128" s="7"/>
      <c r="C128" s="7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</row>
    <row r="129" spans="1:16" s="15" customFormat="1" ht="12.75">
      <c r="A129" s="129"/>
      <c r="B129" s="7"/>
      <c r="C129" s="7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</row>
    <row r="130" spans="1:16" s="15" customFormat="1" ht="12.75">
      <c r="A130" s="129"/>
      <c r="B130" s="7"/>
      <c r="C130" s="7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</row>
    <row r="131" spans="1:16" s="15" customFormat="1" ht="12.75">
      <c r="A131" s="129"/>
      <c r="B131" s="7"/>
      <c r="C131" s="7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</row>
    <row r="132" spans="1:16" s="15" customFormat="1" ht="12.75">
      <c r="A132" s="129"/>
      <c r="B132" s="7"/>
      <c r="C132" s="7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</row>
    <row r="133" spans="1:16" s="15" customFormat="1" ht="12.75">
      <c r="A133" s="129"/>
      <c r="B133" s="7"/>
      <c r="C133" s="7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</row>
    <row r="134" spans="1:16" s="15" customFormat="1" ht="12.75">
      <c r="A134" s="129"/>
      <c r="B134" s="7"/>
      <c r="C134" s="7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</row>
    <row r="135" spans="1:16" s="15" customFormat="1" ht="12.75">
      <c r="A135" s="129"/>
      <c r="B135" s="7"/>
      <c r="C135" s="7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</row>
    <row r="136" spans="1:16" s="15" customFormat="1" ht="12.75">
      <c r="A136" s="129"/>
      <c r="B136" s="7"/>
      <c r="C136" s="7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</row>
    <row r="137" spans="1:16" s="15" customFormat="1" ht="12.75">
      <c r="A137" s="129"/>
      <c r="B137" s="7"/>
      <c r="C137" s="7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</row>
    <row r="138" spans="1:16" s="15" customFormat="1" ht="12.75">
      <c r="A138" s="129"/>
      <c r="B138" s="7"/>
      <c r="C138" s="7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</row>
    <row r="139" spans="1:16" s="15" customFormat="1" ht="12.75">
      <c r="A139" s="129"/>
      <c r="B139" s="7"/>
      <c r="C139" s="7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</row>
    <row r="140" spans="1:16" s="15" customFormat="1" ht="12.75">
      <c r="A140" s="129"/>
      <c r="B140" s="7"/>
      <c r="C140" s="7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</row>
    <row r="141" spans="1:16" s="15" customFormat="1" ht="12.75">
      <c r="A141" s="129"/>
      <c r="B141" s="7"/>
      <c r="C141" s="7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</row>
    <row r="142" spans="1:16" s="15" customFormat="1" ht="12.75">
      <c r="A142" s="129"/>
      <c r="B142" s="7"/>
      <c r="C142" s="7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</row>
    <row r="143" spans="1:16" s="15" customFormat="1" ht="12.75">
      <c r="A143" s="129"/>
      <c r="B143" s="7"/>
      <c r="C143" s="7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</row>
    <row r="144" spans="1:16" s="15" customFormat="1" ht="12.75">
      <c r="A144" s="129"/>
      <c r="B144" s="7"/>
      <c r="C144" s="7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</row>
    <row r="145" spans="1:16" s="15" customFormat="1" ht="12.75">
      <c r="A145" s="129"/>
      <c r="B145" s="7"/>
      <c r="C145" s="7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</row>
    <row r="146" spans="1:16" s="15" customFormat="1" ht="12.75">
      <c r="A146" s="129"/>
      <c r="B146" s="7"/>
      <c r="C146" s="7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</row>
    <row r="147" spans="1:16" s="15" customFormat="1" ht="12.75">
      <c r="A147" s="129"/>
      <c r="B147" s="7"/>
      <c r="C147" s="7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</row>
    <row r="148" spans="1:16" s="15" customFormat="1" ht="12.75">
      <c r="A148" s="129"/>
      <c r="B148" s="7"/>
      <c r="C148" s="7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</row>
    <row r="149" spans="1:16" s="15" customFormat="1" ht="12.75">
      <c r="A149" s="129"/>
      <c r="B149" s="7"/>
      <c r="C149" s="7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</row>
    <row r="150" spans="1:16" s="15" customFormat="1" ht="12.75">
      <c r="A150" s="129"/>
      <c r="B150" s="7"/>
      <c r="C150" s="7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</row>
    <row r="151" spans="1:16" s="15" customFormat="1" ht="12.75">
      <c r="A151" s="129"/>
      <c r="B151" s="7"/>
      <c r="C151" s="7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</row>
    <row r="152" spans="1:16" s="15" customFormat="1" ht="12.75">
      <c r="A152" s="129"/>
      <c r="B152" s="7"/>
      <c r="C152" s="7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</row>
    <row r="153" spans="1:16" s="15" customFormat="1" ht="12.75">
      <c r="A153" s="129"/>
      <c r="B153" s="7"/>
      <c r="C153" s="7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</row>
    <row r="154" spans="1:16" s="15" customFormat="1" ht="12.75">
      <c r="A154" s="129"/>
      <c r="B154" s="7"/>
      <c r="C154" s="7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</row>
    <row r="155" spans="1:16" s="15" customFormat="1" ht="12.75">
      <c r="A155" s="129"/>
      <c r="B155" s="7"/>
      <c r="C155" s="7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</row>
    <row r="156" spans="1:16" s="15" customFormat="1" ht="12.75">
      <c r="A156" s="129"/>
      <c r="B156" s="7"/>
      <c r="C156" s="7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</row>
    <row r="157" spans="1:16" s="15" customFormat="1" ht="12.75">
      <c r="A157" s="129"/>
      <c r="B157" s="7"/>
      <c r="C157" s="7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</row>
    <row r="158" spans="1:16" s="15" customFormat="1" ht="12.75">
      <c r="A158" s="129"/>
      <c r="B158" s="7"/>
      <c r="C158" s="7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</row>
    <row r="159" spans="1:16" s="15" customFormat="1" ht="12.75">
      <c r="A159" s="129"/>
      <c r="B159" s="7"/>
      <c r="C159" s="7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</row>
    <row r="160" spans="1:16" s="15" customFormat="1" ht="12.75">
      <c r="A160" s="129"/>
      <c r="B160" s="7"/>
      <c r="C160" s="7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</row>
    <row r="161" spans="1:16" s="15" customFormat="1" ht="12.75">
      <c r="A161" s="129"/>
      <c r="B161" s="7"/>
      <c r="C161" s="7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</row>
    <row r="162" spans="1:16" s="15" customFormat="1" ht="12.75">
      <c r="A162" s="129"/>
      <c r="B162" s="7"/>
      <c r="C162" s="7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</row>
    <row r="163" spans="1:16" s="15" customFormat="1" ht="12.75">
      <c r="A163" s="129"/>
      <c r="B163" s="7"/>
      <c r="C163" s="7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</row>
    <row r="164" spans="1:16" s="15" customFormat="1" ht="12.75">
      <c r="A164" s="129"/>
      <c r="B164" s="7"/>
      <c r="C164" s="7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</row>
    <row r="165" spans="1:16" s="15" customFormat="1" ht="12.75">
      <c r="A165" s="129"/>
      <c r="B165" s="7"/>
      <c r="C165" s="7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</row>
    <row r="166" spans="1:16" s="15" customFormat="1" ht="12.75">
      <c r="A166" s="129"/>
      <c r="B166" s="7"/>
      <c r="C166" s="7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</row>
    <row r="167" spans="1:16" s="15" customFormat="1" ht="12.75">
      <c r="A167" s="129"/>
      <c r="B167" s="7"/>
      <c r="C167" s="7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</row>
    <row r="168" spans="1:16" s="15" customFormat="1" ht="12.75">
      <c r="A168" s="129"/>
      <c r="B168" s="7"/>
      <c r="C168" s="7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</row>
    <row r="169" spans="1:16" s="15" customFormat="1" ht="12.75">
      <c r="A169" s="129"/>
      <c r="B169" s="7"/>
      <c r="C169" s="7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</row>
    <row r="170" spans="1:16" s="15" customFormat="1" ht="12.75">
      <c r="A170" s="129"/>
      <c r="B170" s="7"/>
      <c r="C170" s="7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</row>
    <row r="171" spans="1:16" s="15" customFormat="1" ht="12.75">
      <c r="A171" s="129"/>
      <c r="B171" s="7"/>
      <c r="C171" s="7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</row>
    <row r="172" spans="1:16" s="15" customFormat="1" ht="12.75">
      <c r="A172" s="129"/>
      <c r="B172" s="7"/>
      <c r="C172" s="7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</row>
    <row r="173" spans="1:16" s="15" customFormat="1" ht="12.75">
      <c r="A173" s="129"/>
      <c r="B173" s="7"/>
      <c r="C173" s="7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</row>
    <row r="174" spans="1:16" s="15" customFormat="1" ht="12.75">
      <c r="A174" s="129"/>
      <c r="B174" s="7"/>
      <c r="C174" s="7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</row>
    <row r="175" spans="1:16" s="15" customFormat="1" ht="12.75">
      <c r="A175" s="129"/>
      <c r="B175" s="7"/>
      <c r="C175" s="7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</row>
    <row r="176" spans="1:16" s="15" customFormat="1" ht="12.75">
      <c r="A176" s="129"/>
      <c r="B176" s="7"/>
      <c r="C176" s="7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</row>
    <row r="177" spans="1:16" s="15" customFormat="1" ht="12.75">
      <c r="A177" s="129"/>
      <c r="B177" s="7"/>
      <c r="C177" s="7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</row>
    <row r="178" spans="1:16" s="15" customFormat="1" ht="12.75">
      <c r="A178" s="129"/>
      <c r="B178" s="7"/>
      <c r="C178" s="7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</row>
    <row r="179" spans="1:16" s="15" customFormat="1" ht="12.75">
      <c r="A179" s="129"/>
      <c r="B179" s="7"/>
      <c r="C179" s="7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</row>
    <row r="180" spans="1:16" s="15" customFormat="1" ht="12.75">
      <c r="A180" s="129"/>
      <c r="B180" s="7"/>
      <c r="C180" s="7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</row>
    <row r="181" spans="1:16" s="15" customFormat="1" ht="12.75">
      <c r="A181" s="129"/>
      <c r="B181" s="7"/>
      <c r="C181" s="7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</row>
    <row r="182" spans="1:16" s="15" customFormat="1" ht="12.75">
      <c r="A182" s="129"/>
      <c r="B182" s="7"/>
      <c r="C182" s="7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</row>
    <row r="183" spans="1:16" s="15" customFormat="1" ht="12.75">
      <c r="A183" s="129"/>
      <c r="B183" s="7"/>
      <c r="C183" s="7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</row>
    <row r="184" spans="1:16" s="15" customFormat="1" ht="12.75">
      <c r="A184" s="129"/>
      <c r="B184" s="7"/>
      <c r="C184" s="7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</row>
    <row r="185" spans="1:16" s="15" customFormat="1" ht="12.75">
      <c r="A185" s="129"/>
      <c r="B185" s="7"/>
      <c r="C185" s="7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</row>
    <row r="186" spans="1:16" s="15" customFormat="1" ht="12.75">
      <c r="A186" s="129"/>
      <c r="B186" s="7"/>
      <c r="C186" s="7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</row>
    <row r="187" spans="1:16" s="15" customFormat="1" ht="12.75">
      <c r="A187" s="129"/>
      <c r="B187" s="7"/>
      <c r="C187" s="7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</row>
    <row r="188" spans="1:16" s="15" customFormat="1" ht="12.75">
      <c r="A188" s="129"/>
      <c r="B188" s="7"/>
      <c r="C188" s="7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</row>
    <row r="189" spans="1:16" s="15" customFormat="1" ht="12.75">
      <c r="A189" s="129"/>
      <c r="B189" s="7"/>
      <c r="C189" s="7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</row>
    <row r="190" spans="1:16" s="15" customFormat="1" ht="12.75">
      <c r="A190" s="129"/>
      <c r="B190" s="7"/>
      <c r="C190" s="7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</row>
    <row r="191" spans="1:16" s="15" customFormat="1" ht="12.75">
      <c r="A191" s="129"/>
      <c r="B191" s="7"/>
      <c r="C191" s="7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</row>
    <row r="192" spans="1:16" s="15" customFormat="1" ht="12.75">
      <c r="A192" s="129"/>
      <c r="B192" s="7"/>
      <c r="C192" s="7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</row>
    <row r="193" spans="1:16" s="15" customFormat="1" ht="12.75">
      <c r="A193" s="129"/>
      <c r="B193" s="7"/>
      <c r="C193" s="7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</row>
    <row r="194" spans="1:16" s="15" customFormat="1" ht="12.75">
      <c r="A194" s="129"/>
      <c r="B194" s="7"/>
      <c r="C194" s="7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</row>
    <row r="195" spans="1:16" s="15" customFormat="1" ht="12.75">
      <c r="A195" s="129"/>
      <c r="B195" s="7"/>
      <c r="C195" s="7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</row>
    <row r="196" spans="1:16" s="15" customFormat="1" ht="12.75">
      <c r="A196" s="129"/>
      <c r="B196" s="7"/>
      <c r="C196" s="7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</row>
    <row r="197" spans="1:16" s="15" customFormat="1" ht="12.75">
      <c r="A197" s="129"/>
      <c r="B197" s="7"/>
      <c r="C197" s="7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</row>
    <row r="198" spans="1:16" s="15" customFormat="1" ht="12.75">
      <c r="A198" s="129"/>
      <c r="B198" s="7"/>
      <c r="C198" s="7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</row>
    <row r="199" spans="1:16" s="15" customFormat="1" ht="12.75">
      <c r="A199" s="129"/>
      <c r="B199" s="7"/>
      <c r="C199" s="7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</row>
    <row r="200" spans="1:16" s="15" customFormat="1" ht="12.75">
      <c r="A200" s="129"/>
      <c r="B200" s="7"/>
      <c r="C200" s="7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</row>
    <row r="201" spans="1:16" s="15" customFormat="1" ht="12.75">
      <c r="A201" s="129"/>
      <c r="B201" s="7"/>
      <c r="C201" s="7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</row>
    <row r="202" spans="1:16" s="15" customFormat="1" ht="12.75">
      <c r="A202" s="129"/>
      <c r="B202" s="7"/>
      <c r="C202" s="7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</row>
    <row r="203" spans="1:16" s="15" customFormat="1" ht="12.75">
      <c r="A203" s="129"/>
      <c r="B203" s="7"/>
      <c r="C203" s="7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</row>
    <row r="204" spans="1:16" s="15" customFormat="1" ht="12.75">
      <c r="A204" s="129"/>
      <c r="B204" s="7"/>
      <c r="C204" s="7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</row>
    <row r="205" spans="1:16" s="15" customFormat="1" ht="12.75">
      <c r="A205" s="129"/>
      <c r="B205" s="7"/>
      <c r="C205" s="7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</row>
    <row r="206" spans="1:16" s="15" customFormat="1" ht="12.75">
      <c r="A206" s="129"/>
      <c r="B206" s="7"/>
      <c r="C206" s="7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</row>
    <row r="207" spans="1:16" s="15" customFormat="1" ht="12.75">
      <c r="A207" s="129"/>
      <c r="B207" s="7"/>
      <c r="C207" s="7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</row>
    <row r="208" spans="1:16" s="15" customFormat="1" ht="12.75">
      <c r="A208" s="129"/>
      <c r="B208" s="7"/>
      <c r="C208" s="7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</row>
    <row r="209" spans="1:16" s="15" customFormat="1" ht="12.75">
      <c r="A209" s="129"/>
      <c r="B209" s="7"/>
      <c r="C209" s="7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</row>
    <row r="210" spans="1:16" s="15" customFormat="1" ht="12.75">
      <c r="A210" s="129"/>
      <c r="B210" s="7"/>
      <c r="C210" s="7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</row>
    <row r="211" spans="1:16" s="15" customFormat="1" ht="12.75">
      <c r="A211" s="129"/>
      <c r="B211" s="7"/>
      <c r="C211" s="7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</row>
    <row r="212" spans="1:16" s="15" customFormat="1" ht="12.75">
      <c r="A212" s="129"/>
      <c r="B212" s="7"/>
      <c r="C212" s="7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</row>
    <row r="213" spans="1:16" s="15" customFormat="1" ht="12.75">
      <c r="A213" s="129"/>
      <c r="B213" s="7"/>
      <c r="C213" s="7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</row>
    <row r="214" spans="1:16" s="15" customFormat="1" ht="12.75">
      <c r="A214" s="129"/>
      <c r="B214" s="7"/>
      <c r="C214" s="7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</row>
    <row r="215" spans="1:16" s="15" customFormat="1" ht="12.75">
      <c r="A215" s="129"/>
      <c r="B215" s="7"/>
      <c r="C215" s="7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</row>
    <row r="216" spans="1:16" s="15" customFormat="1" ht="12.75">
      <c r="A216" s="129"/>
      <c r="B216" s="7"/>
      <c r="C216" s="7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</row>
    <row r="217" spans="1:16" s="15" customFormat="1" ht="12.75">
      <c r="A217" s="129"/>
      <c r="B217" s="7"/>
      <c r="C217" s="7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</row>
    <row r="218" spans="1:16" s="15" customFormat="1" ht="12.75">
      <c r="A218" s="129"/>
      <c r="B218" s="7"/>
      <c r="C218" s="7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</row>
    <row r="219" spans="1:16" s="15" customFormat="1" ht="12.75">
      <c r="A219" s="129"/>
      <c r="B219" s="7"/>
      <c r="C219" s="7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</row>
    <row r="220" spans="1:16" s="15" customFormat="1" ht="12.75">
      <c r="A220" s="129"/>
      <c r="B220" s="7"/>
      <c r="C220" s="7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</row>
    <row r="221" spans="1:16" s="15" customFormat="1" ht="12.75">
      <c r="A221" s="129"/>
      <c r="B221" s="7"/>
      <c r="C221" s="7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</row>
    <row r="222" spans="1:16" s="15" customFormat="1" ht="12.75">
      <c r="A222" s="129"/>
      <c r="B222" s="7"/>
      <c r="C222" s="7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</row>
    <row r="223" spans="1:16" s="15" customFormat="1" ht="12.75">
      <c r="A223" s="129"/>
      <c r="B223" s="7"/>
      <c r="C223" s="7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</row>
    <row r="224" spans="1:16" s="15" customFormat="1" ht="12.75">
      <c r="A224" s="129"/>
      <c r="B224" s="7"/>
      <c r="C224" s="7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</row>
    <row r="225" spans="1:16" s="15" customFormat="1" ht="12.75">
      <c r="A225" s="129"/>
      <c r="B225" s="7"/>
      <c r="C225" s="7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</row>
    <row r="226" spans="1:16" s="15" customFormat="1" ht="12.75">
      <c r="A226" s="129"/>
      <c r="B226" s="7"/>
      <c r="C226" s="7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</row>
    <row r="227" spans="1:16" s="15" customFormat="1" ht="12.75">
      <c r="A227" s="129"/>
      <c r="B227" s="7"/>
      <c r="C227" s="7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</row>
    <row r="228" spans="1:16" s="15" customFormat="1" ht="12.75">
      <c r="A228" s="129"/>
      <c r="B228" s="7"/>
      <c r="C228" s="7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</row>
    <row r="229" spans="1:16" s="15" customFormat="1" ht="12.75">
      <c r="A229" s="129"/>
      <c r="B229" s="7"/>
      <c r="C229" s="7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</row>
    <row r="230" spans="1:16" s="15" customFormat="1" ht="12.75">
      <c r="A230" s="129"/>
      <c r="B230" s="7"/>
      <c r="C230" s="7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</row>
    <row r="231" spans="1:16" s="15" customFormat="1" ht="12.75">
      <c r="A231" s="129"/>
      <c r="B231" s="7"/>
      <c r="C231" s="7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</row>
    <row r="232" spans="1:16" s="15" customFormat="1" ht="12.75">
      <c r="A232" s="129"/>
      <c r="B232" s="7"/>
      <c r="C232" s="7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</row>
    <row r="233" spans="1:16" s="15" customFormat="1" ht="12.75">
      <c r="A233" s="129"/>
      <c r="B233" s="7"/>
      <c r="C233" s="7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</row>
    <row r="234" spans="1:16" s="15" customFormat="1" ht="12.75">
      <c r="A234" s="129"/>
      <c r="B234" s="7"/>
      <c r="C234" s="7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</row>
    <row r="235" spans="1:16" s="15" customFormat="1" ht="12.75">
      <c r="A235" s="129"/>
      <c r="B235" s="7"/>
      <c r="C235" s="7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</row>
    <row r="236" spans="1:16" s="15" customFormat="1" ht="12.75">
      <c r="A236" s="129"/>
      <c r="B236" s="7"/>
      <c r="C236" s="7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</row>
    <row r="237" spans="1:16" s="15" customFormat="1" ht="12.75">
      <c r="A237" s="129"/>
      <c r="B237" s="7"/>
      <c r="C237" s="7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</row>
    <row r="238" spans="1:16" s="15" customFormat="1" ht="12.75">
      <c r="A238" s="129"/>
      <c r="B238" s="7"/>
      <c r="C238" s="7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</row>
    <row r="239" spans="1:16" s="15" customFormat="1" ht="12.75">
      <c r="A239" s="129"/>
      <c r="B239" s="7"/>
      <c r="C239" s="7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</row>
    <row r="240" spans="1:16" s="15" customFormat="1" ht="12.75">
      <c r="A240" s="129"/>
      <c r="B240" s="7"/>
      <c r="C240" s="7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</row>
    <row r="241" spans="1:16" s="15" customFormat="1" ht="12.75">
      <c r="A241" s="129"/>
      <c r="B241" s="7"/>
      <c r="C241" s="7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</row>
    <row r="242" spans="1:16" s="15" customFormat="1" ht="12.75">
      <c r="A242" s="129"/>
      <c r="B242" s="7"/>
      <c r="C242" s="7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</row>
    <row r="243" spans="1:16" s="15" customFormat="1" ht="12.75">
      <c r="A243" s="129"/>
      <c r="B243" s="7"/>
      <c r="C243" s="7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</row>
    <row r="244" spans="1:16" s="15" customFormat="1" ht="12.75">
      <c r="A244" s="129"/>
      <c r="B244" s="7"/>
      <c r="C244" s="7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</row>
    <row r="245" spans="1:16" s="15" customFormat="1" ht="12.75">
      <c r="A245" s="129"/>
      <c r="B245" s="7"/>
      <c r="C245" s="7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</row>
    <row r="246" spans="1:16" s="15" customFormat="1" ht="12.75">
      <c r="A246" s="129"/>
      <c r="B246" s="7"/>
      <c r="C246" s="7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</row>
    <row r="247" spans="1:16" s="15" customFormat="1" ht="12.75">
      <c r="A247" s="129"/>
      <c r="B247" s="7"/>
      <c r="C247" s="7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</row>
    <row r="248" spans="1:16" s="15" customFormat="1" ht="12.75">
      <c r="A248" s="129"/>
      <c r="B248" s="7"/>
      <c r="C248" s="7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</row>
    <row r="249" spans="1:16" s="15" customFormat="1" ht="12.75">
      <c r="A249" s="129"/>
      <c r="B249" s="7"/>
      <c r="C249" s="7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</row>
    <row r="250" spans="1:16" s="15" customFormat="1" ht="12.75">
      <c r="A250" s="129"/>
      <c r="B250" s="7"/>
      <c r="C250" s="7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</row>
    <row r="251" spans="1:16" s="15" customFormat="1" ht="12.75">
      <c r="A251" s="129"/>
      <c r="B251" s="7"/>
      <c r="C251" s="7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</row>
    <row r="252" spans="1:16" s="15" customFormat="1" ht="12.75">
      <c r="A252" s="129"/>
      <c r="B252" s="7"/>
      <c r="C252" s="7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</row>
    <row r="253" spans="1:16" s="15" customFormat="1" ht="12.75">
      <c r="A253" s="129"/>
      <c r="B253" s="7"/>
      <c r="C253" s="7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</row>
    <row r="254" spans="1:16" s="15" customFormat="1" ht="12.75">
      <c r="A254" s="129"/>
      <c r="B254" s="7"/>
      <c r="C254" s="7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</row>
    <row r="255" spans="1:16" s="15" customFormat="1" ht="12.75">
      <c r="A255" s="129"/>
      <c r="B255" s="7"/>
      <c r="C255" s="7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</row>
    <row r="256" spans="1:16" s="15" customFormat="1" ht="12.75">
      <c r="A256" s="129"/>
      <c r="B256" s="7"/>
      <c r="C256" s="7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</row>
    <row r="257" spans="1:16" s="15" customFormat="1" ht="12.75">
      <c r="A257" s="129"/>
      <c r="B257" s="7"/>
      <c r="C257" s="7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</row>
    <row r="258" spans="1:16" s="15" customFormat="1" ht="12.75">
      <c r="A258" s="129"/>
      <c r="B258" s="7"/>
      <c r="C258" s="7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</row>
    <row r="259" spans="1:16" s="15" customFormat="1" ht="12.75">
      <c r="A259" s="129"/>
      <c r="B259" s="7"/>
      <c r="C259" s="7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</row>
    <row r="260" spans="1:16" s="15" customFormat="1" ht="12.75">
      <c r="A260" s="129"/>
      <c r="B260" s="7"/>
      <c r="C260" s="7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</row>
    <row r="261" spans="1:16" s="15" customFormat="1" ht="12.75">
      <c r="A261" s="129"/>
      <c r="B261" s="7"/>
      <c r="C261" s="7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</row>
    <row r="262" spans="1:16" s="15" customFormat="1" ht="12.75">
      <c r="A262" s="129"/>
      <c r="B262" s="7"/>
      <c r="C262" s="7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</row>
    <row r="263" spans="1:16" s="15" customFormat="1" ht="12.75">
      <c r="A263" s="129"/>
      <c r="B263" s="7"/>
      <c r="C263" s="7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</row>
    <row r="264" spans="1:16" s="15" customFormat="1" ht="12.75">
      <c r="A264" s="129"/>
      <c r="B264" s="7"/>
      <c r="C264" s="7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</row>
    <row r="265" spans="1:16" s="15" customFormat="1" ht="12.75">
      <c r="A265" s="129"/>
      <c r="B265" s="7"/>
      <c r="C265" s="7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</row>
    <row r="266" spans="1:16" s="15" customFormat="1" ht="12.75">
      <c r="A266" s="129"/>
      <c r="B266" s="7"/>
      <c r="C266" s="7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</row>
    <row r="267" spans="1:16" s="15" customFormat="1" ht="12.75">
      <c r="A267" s="129"/>
      <c r="B267" s="7"/>
      <c r="C267" s="7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</row>
    <row r="268" spans="1:16" s="15" customFormat="1" ht="12.75">
      <c r="A268" s="129"/>
      <c r="B268" s="7"/>
      <c r="C268" s="7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</row>
    <row r="269" spans="1:16" s="15" customFormat="1" ht="12.75">
      <c r="A269" s="129"/>
      <c r="B269" s="7"/>
      <c r="C269" s="7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</row>
    <row r="270" spans="1:16" s="15" customFormat="1" ht="12.75">
      <c r="A270" s="129"/>
      <c r="B270" s="7"/>
      <c r="C270" s="7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</row>
    <row r="271" spans="1:16" s="15" customFormat="1" ht="12.75">
      <c r="A271" s="129"/>
      <c r="B271" s="7"/>
      <c r="C271" s="7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</row>
    <row r="272" spans="1:16" s="15" customFormat="1" ht="12.75">
      <c r="A272" s="129"/>
      <c r="B272" s="7"/>
      <c r="C272" s="7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</row>
    <row r="273" spans="1:16" s="15" customFormat="1" ht="12.75">
      <c r="A273" s="129"/>
      <c r="B273" s="7"/>
      <c r="C273" s="7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</row>
    <row r="274" spans="1:16" s="15" customFormat="1" ht="12.75">
      <c r="A274" s="129"/>
      <c r="B274" s="7"/>
      <c r="C274" s="7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</row>
    <row r="275" spans="1:16" s="15" customFormat="1" ht="12.75">
      <c r="A275" s="129"/>
      <c r="B275" s="7"/>
      <c r="C275" s="7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</row>
    <row r="276" spans="1:16" s="15" customFormat="1" ht="12.75">
      <c r="A276" s="129"/>
      <c r="B276" s="7"/>
      <c r="C276" s="7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</row>
    <row r="277" spans="1:16" s="15" customFormat="1" ht="12.75">
      <c r="A277" s="129"/>
      <c r="B277" s="7"/>
      <c r="C277" s="7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</row>
    <row r="278" spans="1:16" s="15" customFormat="1" ht="12.75">
      <c r="A278" s="129"/>
      <c r="B278" s="7"/>
      <c r="C278" s="7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</row>
    <row r="279" spans="1:16" s="15" customFormat="1" ht="12.75">
      <c r="A279" s="129"/>
      <c r="B279" s="7"/>
      <c r="C279" s="7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</row>
    <row r="280" spans="1:16" s="15" customFormat="1" ht="12.75">
      <c r="A280" s="129"/>
      <c r="B280" s="7"/>
      <c r="C280" s="7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</row>
    <row r="281" spans="1:16" s="15" customFormat="1" ht="12.75">
      <c r="A281" s="129"/>
      <c r="B281" s="7"/>
      <c r="C281" s="7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</row>
    <row r="282" spans="1:16" s="15" customFormat="1" ht="12.75">
      <c r="A282" s="129"/>
      <c r="B282" s="7"/>
      <c r="C282" s="7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</row>
    <row r="283" spans="1:16" s="15" customFormat="1" ht="12.75">
      <c r="A283" s="129"/>
      <c r="B283" s="7"/>
      <c r="C283" s="7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</row>
    <row r="284" spans="1:16" s="15" customFormat="1" ht="12.75">
      <c r="A284" s="129"/>
      <c r="B284" s="7"/>
      <c r="C284" s="7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</row>
    <row r="285" spans="1:16" s="15" customFormat="1" ht="12.75">
      <c r="A285" s="129"/>
      <c r="B285" s="7"/>
      <c r="C285" s="7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</row>
    <row r="286" spans="1:16" s="15" customFormat="1" ht="12.75">
      <c r="A286" s="129"/>
      <c r="B286" s="7"/>
      <c r="C286" s="7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</row>
    <row r="287" spans="1:16" s="15" customFormat="1" ht="12.75">
      <c r="A287" s="129"/>
      <c r="B287" s="7"/>
      <c r="C287" s="7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</row>
    <row r="288" spans="1:16" s="15" customFormat="1" ht="12.75">
      <c r="A288" s="129"/>
      <c r="B288" s="7"/>
      <c r="C288" s="7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</row>
    <row r="289" spans="1:16" s="15" customFormat="1" ht="12.75">
      <c r="A289" s="129"/>
      <c r="B289" s="7"/>
      <c r="C289" s="7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</row>
    <row r="290" spans="1:16" s="15" customFormat="1" ht="12.75">
      <c r="A290" s="129"/>
      <c r="B290" s="7"/>
      <c r="C290" s="7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</row>
    <row r="291" spans="1:16" s="15" customFormat="1" ht="12.75">
      <c r="A291" s="129"/>
      <c r="B291" s="7"/>
      <c r="C291" s="7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</row>
    <row r="292" spans="1:16" s="15" customFormat="1" ht="12.75">
      <c r="A292" s="129"/>
      <c r="B292" s="7"/>
      <c r="C292" s="7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</row>
    <row r="293" spans="1:16" s="15" customFormat="1" ht="12.75">
      <c r="A293" s="129"/>
      <c r="B293" s="7"/>
      <c r="C293" s="7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</row>
    <row r="294" spans="1:16" s="15" customFormat="1" ht="12.75">
      <c r="A294" s="129"/>
      <c r="B294" s="7"/>
      <c r="C294" s="7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</row>
    <row r="295" spans="1:16" s="15" customFormat="1" ht="12.75">
      <c r="A295" s="129"/>
      <c r="B295" s="7"/>
      <c r="C295" s="7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</row>
    <row r="296" spans="1:16" s="15" customFormat="1" ht="12.75">
      <c r="A296" s="129"/>
      <c r="B296" s="7"/>
      <c r="C296" s="7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</row>
    <row r="297" spans="1:16" s="15" customFormat="1" ht="12.75">
      <c r="A297" s="129"/>
      <c r="B297" s="7"/>
      <c r="C297" s="7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</row>
    <row r="298" spans="1:16" s="15" customFormat="1" ht="12.75">
      <c r="A298" s="129"/>
      <c r="B298" s="7"/>
      <c r="C298" s="7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</row>
    <row r="299" spans="1:16" s="15" customFormat="1" ht="12.75">
      <c r="A299" s="129"/>
      <c r="B299" s="7"/>
      <c r="C299" s="7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</row>
    <row r="300" spans="1:16" s="15" customFormat="1" ht="12.75">
      <c r="A300" s="129"/>
      <c r="B300" s="7"/>
      <c r="C300" s="7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</row>
    <row r="301" spans="1:16" s="15" customFormat="1" ht="12.75">
      <c r="A301" s="129"/>
      <c r="B301" s="7"/>
      <c r="C301" s="7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</row>
    <row r="302" spans="1:16" s="15" customFormat="1" ht="12.75">
      <c r="A302" s="129"/>
      <c r="B302" s="7"/>
      <c r="C302" s="7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</row>
    <row r="303" spans="1:16" s="15" customFormat="1" ht="12.75">
      <c r="A303" s="129"/>
      <c r="B303" s="7"/>
      <c r="C303" s="7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</row>
    <row r="304" spans="1:16" s="15" customFormat="1" ht="12.75">
      <c r="A304" s="129"/>
      <c r="B304" s="7"/>
      <c r="C304" s="7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</row>
    <row r="305" spans="1:16" s="15" customFormat="1" ht="12.75">
      <c r="A305" s="129"/>
      <c r="B305" s="7"/>
      <c r="C305" s="7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</row>
    <row r="306" spans="1:16" s="15" customFormat="1" ht="12.75">
      <c r="A306" s="129"/>
      <c r="B306" s="7"/>
      <c r="C306" s="7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</row>
    <row r="307" spans="1:16" s="15" customFormat="1" ht="12.75">
      <c r="A307" s="129"/>
      <c r="B307" s="7"/>
      <c r="C307" s="7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</row>
    <row r="308" spans="1:16" s="15" customFormat="1" ht="12.75">
      <c r="A308" s="129"/>
      <c r="B308" s="7"/>
      <c r="C308" s="7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</row>
    <row r="309" spans="1:16" s="15" customFormat="1" ht="12.75">
      <c r="A309" s="129"/>
      <c r="B309" s="7"/>
      <c r="C309" s="7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</row>
    <row r="310" spans="1:16" s="15" customFormat="1" ht="12.75">
      <c r="A310" s="129"/>
      <c r="B310" s="7"/>
      <c r="C310" s="7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</row>
    <row r="311" spans="1:16" s="15" customFormat="1" ht="12.75">
      <c r="A311" s="129"/>
      <c r="B311" s="7"/>
      <c r="C311" s="7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</row>
    <row r="312" spans="1:16" s="15" customFormat="1" ht="12.75">
      <c r="A312" s="129"/>
      <c r="B312" s="7"/>
      <c r="C312" s="7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</row>
    <row r="313" spans="1:16" s="15" customFormat="1" ht="12.75">
      <c r="A313" s="129"/>
      <c r="B313" s="7"/>
      <c r="C313" s="7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</row>
    <row r="314" spans="1:16" s="15" customFormat="1" ht="12.75">
      <c r="A314" s="129"/>
      <c r="B314" s="7"/>
      <c r="C314" s="7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</row>
    <row r="315" spans="1:16" s="15" customFormat="1" ht="12.75">
      <c r="A315" s="129"/>
      <c r="B315" s="7"/>
      <c r="C315" s="7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</row>
    <row r="316" spans="1:16" s="15" customFormat="1" ht="12.75">
      <c r="A316" s="129"/>
      <c r="B316" s="7"/>
      <c r="C316" s="7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</row>
    <row r="317" spans="1:16" s="15" customFormat="1" ht="12.75">
      <c r="A317" s="129"/>
      <c r="B317" s="7"/>
      <c r="C317" s="7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</row>
    <row r="318" spans="1:16" s="15" customFormat="1" ht="12.75">
      <c r="A318" s="129"/>
      <c r="B318" s="7"/>
      <c r="C318" s="7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</row>
    <row r="319" spans="1:16" s="15" customFormat="1" ht="12.75">
      <c r="A319" s="129"/>
      <c r="B319" s="7"/>
      <c r="C319" s="7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</row>
    <row r="320" spans="1:16" s="15" customFormat="1" ht="12.75">
      <c r="A320" s="129"/>
      <c r="B320" s="7"/>
      <c r="C320" s="7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</row>
    <row r="321" spans="1:16" s="15" customFormat="1" ht="12.75">
      <c r="A321" s="129"/>
      <c r="B321" s="7"/>
      <c r="C321" s="7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</row>
    <row r="322" spans="1:16" s="15" customFormat="1" ht="12.75">
      <c r="A322" s="129"/>
      <c r="B322" s="7"/>
      <c r="C322" s="7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</row>
    <row r="323" spans="1:16" s="15" customFormat="1" ht="12.75">
      <c r="A323" s="129"/>
      <c r="B323" s="7"/>
      <c r="C323" s="7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</row>
    <row r="324" spans="1:16" s="15" customFormat="1" ht="12.75">
      <c r="A324" s="129"/>
      <c r="B324" s="7"/>
      <c r="C324" s="7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</row>
    <row r="325" spans="1:16" s="15" customFormat="1" ht="12.75">
      <c r="A325" s="129"/>
      <c r="B325" s="7"/>
      <c r="C325" s="7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</row>
    <row r="326" spans="1:16" s="15" customFormat="1" ht="12.75">
      <c r="A326" s="129"/>
      <c r="B326" s="7"/>
      <c r="C326" s="7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</row>
    <row r="327" spans="1:16" s="15" customFormat="1" ht="12.75">
      <c r="A327" s="129"/>
      <c r="B327" s="7"/>
      <c r="C327" s="7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</row>
    <row r="328" spans="1:16" s="15" customFormat="1" ht="12.75">
      <c r="A328" s="129"/>
      <c r="B328" s="7"/>
      <c r="C328" s="7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</row>
    <row r="329" spans="1:16" s="15" customFormat="1" ht="12.75">
      <c r="A329" s="129"/>
      <c r="B329" s="7"/>
      <c r="C329" s="7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</row>
    <row r="330" spans="1:16" s="15" customFormat="1" ht="12.75">
      <c r="A330" s="129"/>
      <c r="B330" s="7"/>
      <c r="C330" s="7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</row>
    <row r="331" spans="1:16" s="15" customFormat="1" ht="12.75">
      <c r="A331" s="129"/>
      <c r="B331" s="7"/>
      <c r="C331" s="7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</row>
    <row r="332" spans="1:16" s="15" customFormat="1" ht="12.75">
      <c r="A332" s="129"/>
      <c r="B332" s="7"/>
      <c r="C332" s="7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</row>
    <row r="333" spans="1:16" s="15" customFormat="1" ht="12.75">
      <c r="A333" s="129"/>
      <c r="B333" s="7"/>
      <c r="C333" s="7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</row>
    <row r="334" spans="1:16" s="15" customFormat="1" ht="12.75">
      <c r="A334" s="129"/>
      <c r="B334" s="7"/>
      <c r="C334" s="7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</row>
    <row r="335" spans="1:16" s="15" customFormat="1" ht="12.75">
      <c r="A335" s="129"/>
      <c r="B335" s="7"/>
      <c r="C335" s="7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</row>
    <row r="336" spans="1:16" s="15" customFormat="1" ht="12.75">
      <c r="A336" s="129"/>
      <c r="B336" s="7"/>
      <c r="C336" s="7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</row>
    <row r="337" spans="1:16" s="15" customFormat="1" ht="12.75">
      <c r="A337" s="129"/>
      <c r="B337" s="7"/>
      <c r="C337" s="7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</row>
    <row r="338" spans="1:16" s="15" customFormat="1" ht="12.75">
      <c r="A338" s="129"/>
      <c r="B338" s="7"/>
      <c r="C338" s="7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</row>
    <row r="339" spans="1:16" s="15" customFormat="1" ht="12.75">
      <c r="A339" s="129"/>
      <c r="B339" s="7"/>
      <c r="C339" s="7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</row>
    <row r="340" spans="1:16" s="15" customFormat="1" ht="12.75">
      <c r="A340" s="129"/>
      <c r="B340" s="7"/>
      <c r="C340" s="7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</row>
    <row r="341" spans="1:16" s="15" customFormat="1" ht="12.75">
      <c r="A341" s="129"/>
      <c r="B341" s="7"/>
      <c r="C341" s="7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</row>
    <row r="342" spans="1:16" s="15" customFormat="1" ht="12.75">
      <c r="A342" s="129"/>
      <c r="B342" s="7"/>
      <c r="C342" s="7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</row>
    <row r="343" spans="1:16" s="15" customFormat="1" ht="12.75">
      <c r="A343" s="129"/>
      <c r="B343" s="7"/>
      <c r="C343" s="7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</row>
    <row r="344" spans="1:16" s="15" customFormat="1" ht="12.75">
      <c r="A344" s="129"/>
      <c r="B344" s="7"/>
      <c r="C344" s="7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</row>
    <row r="345" spans="1:16" s="15" customFormat="1" ht="12.75">
      <c r="A345" s="129"/>
      <c r="B345" s="7"/>
      <c r="C345" s="7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</row>
    <row r="346" spans="1:16" s="15" customFormat="1" ht="12.75">
      <c r="A346" s="129"/>
      <c r="B346" s="7"/>
      <c r="C346" s="7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</row>
    <row r="347" spans="1:16" s="15" customFormat="1" ht="12.75">
      <c r="A347" s="129"/>
      <c r="B347" s="7"/>
      <c r="C347" s="7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</row>
    <row r="348" spans="1:16" s="15" customFormat="1" ht="12.75">
      <c r="A348" s="129"/>
      <c r="B348" s="7"/>
      <c r="C348" s="7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</row>
    <row r="349" spans="1:16" s="15" customFormat="1" ht="12.75">
      <c r="A349" s="129"/>
      <c r="B349" s="7"/>
      <c r="C349" s="7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</row>
    <row r="350" spans="1:16" s="15" customFormat="1" ht="12.75">
      <c r="A350" s="129"/>
      <c r="B350" s="7"/>
      <c r="C350" s="7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</row>
    <row r="351" spans="1:16" s="15" customFormat="1" ht="12.75">
      <c r="A351" s="129"/>
      <c r="B351" s="7"/>
      <c r="C351" s="7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</row>
    <row r="352" spans="1:16" s="15" customFormat="1" ht="12.75">
      <c r="A352" s="129"/>
      <c r="B352" s="7"/>
      <c r="C352" s="7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</row>
    <row r="353" spans="1:16" s="15" customFormat="1" ht="12.75">
      <c r="A353" s="129"/>
      <c r="B353" s="7"/>
      <c r="C353" s="7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</row>
    <row r="354" spans="1:16" s="15" customFormat="1" ht="12.75">
      <c r="A354" s="129"/>
      <c r="B354" s="7"/>
      <c r="C354" s="7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</row>
    <row r="355" spans="1:16" s="15" customFormat="1" ht="12.75">
      <c r="A355" s="129"/>
      <c r="B355" s="7"/>
      <c r="C355" s="7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</row>
    <row r="356" spans="1:16" s="15" customFormat="1" ht="12.75">
      <c r="A356" s="129"/>
      <c r="B356" s="7"/>
      <c r="C356" s="7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</row>
    <row r="357" spans="1:16" s="15" customFormat="1" ht="12.75">
      <c r="A357" s="129"/>
      <c r="B357" s="7"/>
      <c r="C357" s="7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</row>
    <row r="358" spans="1:16" s="15" customFormat="1" ht="12.75">
      <c r="A358" s="129"/>
      <c r="B358" s="7"/>
      <c r="C358" s="7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</row>
    <row r="359" spans="1:16" s="15" customFormat="1" ht="12.75">
      <c r="A359" s="129"/>
      <c r="B359" s="7"/>
      <c r="C359" s="7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</row>
    <row r="360" spans="1:16" s="15" customFormat="1" ht="12.75">
      <c r="A360" s="129"/>
      <c r="B360" s="7"/>
      <c r="C360" s="7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</row>
    <row r="361" spans="1:16" s="15" customFormat="1" ht="12.75">
      <c r="A361" s="129"/>
      <c r="B361" s="7"/>
      <c r="C361" s="7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</row>
    <row r="362" spans="1:16" s="15" customFormat="1" ht="12.75">
      <c r="A362" s="129"/>
      <c r="B362" s="7"/>
      <c r="C362" s="7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</row>
    <row r="363" spans="1:16" s="15" customFormat="1" ht="12.75">
      <c r="A363" s="129"/>
      <c r="B363" s="7"/>
      <c r="C363" s="7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</row>
    <row r="364" spans="1:16" s="15" customFormat="1" ht="12.75">
      <c r="A364" s="129"/>
      <c r="B364" s="7"/>
      <c r="C364" s="7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</row>
    <row r="365" spans="1:16" s="15" customFormat="1" ht="12.75">
      <c r="A365" s="129"/>
      <c r="B365" s="7"/>
      <c r="C365" s="7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</row>
    <row r="366" spans="1:16" s="15" customFormat="1" ht="12.75">
      <c r="A366" s="129"/>
      <c r="B366" s="7"/>
      <c r="C366" s="7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</row>
    <row r="367" spans="1:16" s="15" customFormat="1" ht="12.75">
      <c r="A367" s="129"/>
      <c r="B367" s="7"/>
      <c r="C367" s="7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</row>
    <row r="368" spans="1:16" s="15" customFormat="1" ht="12.75">
      <c r="A368" s="129"/>
      <c r="B368" s="7"/>
      <c r="C368" s="7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</row>
    <row r="369" spans="1:16" s="15" customFormat="1" ht="12.75">
      <c r="A369" s="129"/>
      <c r="B369" s="7"/>
      <c r="C369" s="7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</row>
    <row r="370" spans="1:16" s="15" customFormat="1" ht="12.75">
      <c r="A370" s="129"/>
      <c r="B370" s="7"/>
      <c r="C370" s="7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</row>
    <row r="371" spans="1:16" s="15" customFormat="1" ht="12.75">
      <c r="A371" s="129"/>
      <c r="B371" s="7"/>
      <c r="C371" s="7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</row>
    <row r="372" spans="1:16" s="15" customFormat="1" ht="12.75">
      <c r="A372" s="129"/>
      <c r="B372" s="7"/>
      <c r="C372" s="7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</row>
    <row r="373" spans="1:16" s="15" customFormat="1" ht="12.75">
      <c r="A373" s="129"/>
      <c r="B373" s="7"/>
      <c r="C373" s="7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</row>
    <row r="374" spans="1:16" s="15" customFormat="1" ht="12.75">
      <c r="A374" s="129"/>
      <c r="B374" s="7"/>
      <c r="C374" s="7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</row>
    <row r="375" spans="1:16" s="15" customFormat="1" ht="12.75">
      <c r="A375" s="129"/>
      <c r="B375" s="7"/>
      <c r="C375" s="7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</row>
    <row r="376" spans="1:16" s="15" customFormat="1" ht="12.75">
      <c r="A376" s="129"/>
      <c r="B376" s="7"/>
      <c r="C376" s="7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</row>
    <row r="377" spans="1:16" s="15" customFormat="1" ht="12.75">
      <c r="A377" s="129"/>
      <c r="B377" s="7"/>
      <c r="C377" s="7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</row>
    <row r="378" spans="1:16" s="15" customFormat="1" ht="12.75">
      <c r="A378" s="129"/>
      <c r="B378" s="7"/>
      <c r="C378" s="7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</row>
    <row r="379" spans="1:16" s="15" customFormat="1" ht="12.75">
      <c r="A379" s="129"/>
      <c r="B379" s="7"/>
      <c r="C379" s="7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</row>
    <row r="380" spans="1:16" s="15" customFormat="1" ht="12.75">
      <c r="A380" s="129"/>
      <c r="B380" s="7"/>
      <c r="C380" s="7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</row>
    <row r="381" spans="1:16" s="15" customFormat="1" ht="12.75">
      <c r="A381" s="129"/>
      <c r="B381" s="7"/>
      <c r="C381" s="7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</row>
    <row r="382" spans="1:16" s="15" customFormat="1" ht="12.75">
      <c r="A382" s="129"/>
      <c r="B382" s="7"/>
      <c r="C382" s="7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</row>
    <row r="383" spans="1:16" s="15" customFormat="1" ht="12.75">
      <c r="A383" s="129"/>
      <c r="B383" s="7"/>
      <c r="C383" s="7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</row>
    <row r="384" spans="1:16" s="15" customFormat="1" ht="12.75">
      <c r="A384" s="129"/>
      <c r="B384" s="7"/>
      <c r="C384" s="7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</row>
    <row r="385" spans="1:16" s="15" customFormat="1" ht="12.75">
      <c r="A385" s="129"/>
      <c r="B385" s="7"/>
      <c r="C385" s="7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</row>
    <row r="386" spans="1:16" s="15" customFormat="1" ht="12.75">
      <c r="A386" s="129"/>
      <c r="B386" s="7"/>
      <c r="C386" s="7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</row>
    <row r="387" spans="1:16" s="15" customFormat="1" ht="12.75">
      <c r="A387" s="129"/>
      <c r="B387" s="7"/>
      <c r="C387" s="7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</row>
    <row r="388" spans="1:16" s="15" customFormat="1" ht="12.75">
      <c r="A388" s="129"/>
      <c r="B388" s="7"/>
      <c r="C388" s="7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</row>
    <row r="389" spans="1:16" s="15" customFormat="1" ht="12.75">
      <c r="A389" s="129"/>
      <c r="B389" s="7"/>
      <c r="C389" s="7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</row>
    <row r="390" spans="1:16" s="15" customFormat="1" ht="12.75">
      <c r="A390" s="129"/>
      <c r="B390" s="7"/>
      <c r="C390" s="7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</row>
    <row r="391" spans="1:16" s="15" customFormat="1" ht="12.75">
      <c r="A391" s="129"/>
      <c r="B391" s="7"/>
      <c r="C391" s="7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</row>
    <row r="392" spans="1:16" s="15" customFormat="1" ht="12.75">
      <c r="A392" s="129"/>
      <c r="B392" s="7"/>
      <c r="C392" s="7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</row>
    <row r="393" spans="1:16" s="15" customFormat="1" ht="12.75">
      <c r="A393" s="129"/>
      <c r="B393" s="7"/>
      <c r="C393" s="7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</row>
    <row r="394" spans="1:16" s="15" customFormat="1" ht="12.75">
      <c r="A394" s="129"/>
      <c r="B394" s="7"/>
      <c r="C394" s="7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</row>
    <row r="395" spans="1:16" s="15" customFormat="1" ht="12.75">
      <c r="A395" s="129"/>
      <c r="B395" s="7"/>
      <c r="C395" s="7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</row>
    <row r="396" spans="1:16" s="15" customFormat="1" ht="12.75">
      <c r="A396" s="129"/>
      <c r="B396" s="7"/>
      <c r="C396" s="7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</row>
    <row r="397" spans="1:16" s="15" customFormat="1" ht="12.75">
      <c r="A397" s="129"/>
      <c r="B397" s="7"/>
      <c r="C397" s="7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</row>
    <row r="398" spans="1:16" s="15" customFormat="1" ht="12.75">
      <c r="A398" s="129"/>
      <c r="B398" s="7"/>
      <c r="C398" s="7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</row>
    <row r="399" spans="1:16" s="15" customFormat="1" ht="12.75">
      <c r="A399" s="129"/>
      <c r="B399" s="7"/>
      <c r="C399" s="7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</row>
    <row r="400" spans="1:16" s="15" customFormat="1" ht="12.75">
      <c r="A400" s="129"/>
      <c r="B400" s="7"/>
      <c r="C400" s="7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</row>
    <row r="401" spans="1:16" s="15" customFormat="1" ht="12.75">
      <c r="A401" s="129"/>
      <c r="B401" s="7"/>
      <c r="C401" s="7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</row>
    <row r="402" spans="1:16" s="15" customFormat="1" ht="12.75">
      <c r="A402" s="129"/>
      <c r="B402" s="7"/>
      <c r="C402" s="7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</row>
    <row r="403" spans="1:16" s="15" customFormat="1" ht="12.75">
      <c r="A403" s="129"/>
      <c r="B403" s="7"/>
      <c r="C403" s="7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</row>
    <row r="404" spans="1:16" s="15" customFormat="1" ht="12.75">
      <c r="A404" s="129"/>
      <c r="B404" s="7"/>
      <c r="C404" s="7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</row>
    <row r="405" spans="1:16" s="15" customFormat="1" ht="12.75">
      <c r="A405" s="129"/>
      <c r="B405" s="7"/>
      <c r="C405" s="7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</row>
    <row r="406" spans="1:16" s="15" customFormat="1" ht="12.75">
      <c r="A406" s="129"/>
      <c r="B406" s="7"/>
      <c r="C406" s="7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</row>
    <row r="407" spans="1:16" s="15" customFormat="1" ht="12.75">
      <c r="A407" s="129"/>
      <c r="B407" s="7"/>
      <c r="C407" s="7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</row>
    <row r="408" spans="1:16" s="15" customFormat="1" ht="12.75">
      <c r="A408" s="129"/>
      <c r="B408" s="7"/>
      <c r="C408" s="7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</row>
    <row r="409" spans="1:16" s="15" customFormat="1" ht="12.75">
      <c r="A409" s="129"/>
      <c r="B409" s="7"/>
      <c r="C409" s="7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</row>
    <row r="410" spans="1:16" s="15" customFormat="1" ht="12.75">
      <c r="A410" s="129"/>
      <c r="B410" s="7"/>
      <c r="C410" s="7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</row>
    <row r="411" spans="1:16" s="15" customFormat="1" ht="12.75">
      <c r="A411" s="129"/>
      <c r="B411" s="7"/>
      <c r="C411" s="7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</row>
    <row r="412" spans="1:16" s="15" customFormat="1" ht="12.75">
      <c r="A412" s="129"/>
      <c r="B412" s="7"/>
      <c r="C412" s="7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</row>
    <row r="413" spans="1:16" s="15" customFormat="1" ht="12.75">
      <c r="A413" s="129"/>
      <c r="B413" s="7"/>
      <c r="C413" s="7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</row>
    <row r="414" spans="1:16" s="15" customFormat="1" ht="12.75">
      <c r="A414" s="129"/>
      <c r="B414" s="7"/>
      <c r="C414" s="7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</row>
    <row r="415" spans="1:16" s="15" customFormat="1" ht="12.75">
      <c r="A415" s="129"/>
      <c r="B415" s="7"/>
      <c r="C415" s="7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</row>
    <row r="416" spans="1:16" s="15" customFormat="1" ht="12.75">
      <c r="A416" s="129"/>
      <c r="B416" s="7"/>
      <c r="C416" s="7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</row>
    <row r="417" spans="1:16" s="15" customFormat="1" ht="12.75">
      <c r="A417" s="129"/>
      <c r="B417" s="7"/>
      <c r="C417" s="7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</row>
    <row r="418" spans="1:16" s="15" customFormat="1" ht="12.75">
      <c r="A418" s="129"/>
      <c r="B418" s="7"/>
      <c r="C418" s="7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</row>
    <row r="419" spans="1:16" s="15" customFormat="1" ht="12.75">
      <c r="A419" s="129"/>
      <c r="B419" s="7"/>
      <c r="C419" s="7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</row>
    <row r="420" spans="1:16" s="15" customFormat="1" ht="12.75">
      <c r="A420" s="129"/>
      <c r="B420" s="7"/>
      <c r="C420" s="7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</row>
    <row r="421" spans="1:16" s="15" customFormat="1" ht="12.75">
      <c r="A421" s="129"/>
      <c r="B421" s="7"/>
      <c r="C421" s="7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</row>
    <row r="422" spans="1:16" s="15" customFormat="1" ht="12.75">
      <c r="A422" s="129"/>
      <c r="B422" s="7"/>
      <c r="C422" s="7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</row>
    <row r="423" spans="1:16" s="15" customFormat="1" ht="12.75">
      <c r="A423" s="129"/>
      <c r="B423" s="7"/>
      <c r="C423" s="7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</row>
    <row r="424" spans="1:16" s="15" customFormat="1" ht="12.75">
      <c r="A424" s="129"/>
      <c r="B424" s="7"/>
      <c r="C424" s="7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</row>
    <row r="425" spans="1:16" s="15" customFormat="1" ht="12.75">
      <c r="A425" s="129"/>
      <c r="B425" s="7"/>
      <c r="C425" s="7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</row>
    <row r="426" spans="1:16" s="15" customFormat="1" ht="12.75">
      <c r="A426" s="129"/>
      <c r="B426" s="7"/>
      <c r="C426" s="7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</row>
    <row r="427" spans="1:16" s="15" customFormat="1" ht="12.75">
      <c r="A427" s="129"/>
      <c r="B427" s="7"/>
      <c r="C427" s="7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</row>
    <row r="428" spans="1:16" s="15" customFormat="1" ht="12.75">
      <c r="A428" s="129"/>
      <c r="B428" s="7"/>
      <c r="C428" s="7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</row>
    <row r="429" spans="1:16" s="15" customFormat="1" ht="12.75">
      <c r="A429" s="129"/>
      <c r="B429" s="7"/>
      <c r="C429" s="7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</row>
    <row r="430" spans="1:16" s="15" customFormat="1" ht="12.75">
      <c r="A430" s="129"/>
      <c r="B430" s="7"/>
      <c r="C430" s="7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</row>
    <row r="431" spans="1:16" s="15" customFormat="1" ht="12.75">
      <c r="A431" s="129"/>
      <c r="B431" s="7"/>
      <c r="C431" s="7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</row>
    <row r="432" spans="1:16" s="15" customFormat="1" ht="12.75">
      <c r="A432" s="129"/>
      <c r="B432" s="7"/>
      <c r="C432" s="7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</row>
    <row r="433" spans="1:16" s="15" customFormat="1" ht="12.75">
      <c r="A433" s="129"/>
      <c r="B433" s="7"/>
      <c r="C433" s="7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</row>
    <row r="434" spans="1:16" s="15" customFormat="1" ht="12.75">
      <c r="A434" s="129"/>
      <c r="B434" s="7"/>
      <c r="C434" s="7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</row>
    <row r="435" spans="1:16" s="15" customFormat="1" ht="12.75">
      <c r="A435" s="129"/>
      <c r="B435" s="7"/>
      <c r="C435" s="7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</row>
    <row r="436" spans="1:16" s="15" customFormat="1" ht="12.75">
      <c r="A436" s="129"/>
      <c r="B436" s="7"/>
      <c r="C436" s="7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</row>
    <row r="437" spans="1:16" s="15" customFormat="1" ht="12.75">
      <c r="A437" s="129"/>
      <c r="B437" s="7"/>
      <c r="C437" s="7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</row>
    <row r="438" spans="1:16" s="15" customFormat="1" ht="12.75">
      <c r="A438" s="129"/>
      <c r="B438" s="7"/>
      <c r="C438" s="7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</row>
    <row r="439" spans="1:16" s="15" customFormat="1" ht="12.75">
      <c r="A439" s="129"/>
      <c r="B439" s="7"/>
      <c r="C439" s="7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</row>
    <row r="440" spans="1:16" s="15" customFormat="1" ht="12.75">
      <c r="A440" s="129"/>
      <c r="B440" s="7"/>
      <c r="C440" s="7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</row>
    <row r="441" spans="1:16" s="15" customFormat="1" ht="12.75">
      <c r="A441" s="129"/>
      <c r="B441" s="7"/>
      <c r="C441" s="7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</row>
    <row r="442" spans="1:16" s="15" customFormat="1" ht="12.75">
      <c r="A442" s="129"/>
      <c r="B442" s="7"/>
      <c r="C442" s="7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</row>
    <row r="443" spans="1:16" s="15" customFormat="1" ht="12.75">
      <c r="A443" s="129"/>
      <c r="B443" s="7"/>
      <c r="C443" s="7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</row>
    <row r="444" spans="1:16" s="15" customFormat="1" ht="12.75">
      <c r="A444" s="129"/>
      <c r="B444" s="7"/>
      <c r="C444" s="7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</row>
    <row r="445" spans="1:16" s="15" customFormat="1" ht="12.75">
      <c r="A445" s="129"/>
      <c r="B445" s="7"/>
      <c r="C445" s="7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</row>
    <row r="446" spans="1:16" s="15" customFormat="1" ht="12.75">
      <c r="A446" s="129"/>
      <c r="B446" s="7"/>
      <c r="C446" s="7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</row>
    <row r="447" spans="1:16" s="15" customFormat="1" ht="12.75">
      <c r="A447" s="129"/>
      <c r="B447" s="7"/>
      <c r="C447" s="7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</row>
    <row r="448" spans="1:16" s="15" customFormat="1" ht="12.75">
      <c r="A448" s="129"/>
      <c r="B448" s="7"/>
      <c r="C448" s="7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</row>
    <row r="449" spans="1:16" s="15" customFormat="1" ht="12.75">
      <c r="A449" s="129"/>
      <c r="B449" s="7"/>
      <c r="C449" s="7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</row>
    <row r="450" spans="1:16" s="15" customFormat="1" ht="12.75">
      <c r="A450" s="129"/>
      <c r="B450" s="7"/>
      <c r="C450" s="7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</row>
    <row r="451" spans="1:16" s="15" customFormat="1" ht="12.75">
      <c r="A451" s="129"/>
      <c r="B451" s="7"/>
      <c r="C451" s="7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</row>
    <row r="452" spans="1:16" s="15" customFormat="1" ht="12.75">
      <c r="A452" s="129"/>
      <c r="B452" s="7"/>
      <c r="C452" s="7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</row>
    <row r="453" spans="1:16" s="15" customFormat="1" ht="12.75">
      <c r="A453" s="129"/>
      <c r="B453" s="7"/>
      <c r="C453" s="7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</row>
    <row r="454" spans="1:16" s="15" customFormat="1" ht="12.75">
      <c r="A454" s="129"/>
      <c r="B454" s="7"/>
      <c r="C454" s="7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</row>
    <row r="455" spans="1:16" s="15" customFormat="1" ht="12.75">
      <c r="A455" s="129"/>
      <c r="B455" s="7"/>
      <c r="C455" s="7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</row>
    <row r="456" spans="1:16" s="15" customFormat="1" ht="12.75">
      <c r="A456" s="129"/>
      <c r="B456" s="7"/>
      <c r="C456" s="7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</row>
    <row r="457" spans="1:16" s="15" customFormat="1" ht="12.75">
      <c r="A457" s="129"/>
      <c r="B457" s="7"/>
      <c r="C457" s="7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</row>
    <row r="458" spans="1:16" s="15" customFormat="1" ht="12.75">
      <c r="A458" s="129"/>
      <c r="B458" s="7"/>
      <c r="C458" s="7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</row>
    <row r="459" spans="1:16" s="15" customFormat="1" ht="12.75">
      <c r="A459" s="129"/>
      <c r="B459" s="7"/>
      <c r="C459" s="7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</row>
    <row r="460" spans="1:16" s="15" customFormat="1" ht="12.75">
      <c r="A460" s="129"/>
      <c r="B460" s="7"/>
      <c r="C460" s="7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</row>
    <row r="461" spans="1:16" s="15" customFormat="1" ht="12.75">
      <c r="A461" s="129"/>
      <c r="B461" s="7"/>
      <c r="C461" s="7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</row>
    <row r="462" spans="1:16" s="15" customFormat="1" ht="12.75">
      <c r="A462" s="129"/>
      <c r="B462" s="7"/>
      <c r="C462" s="7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</row>
    <row r="463" spans="1:16" s="15" customFormat="1" ht="12.75">
      <c r="A463" s="129"/>
      <c r="B463" s="7"/>
      <c r="C463" s="7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</row>
    <row r="464" spans="1:16" s="15" customFormat="1" ht="12.75">
      <c r="A464" s="129"/>
      <c r="B464" s="7"/>
      <c r="C464" s="7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</row>
    <row r="465" spans="1:16" s="15" customFormat="1" ht="12.75">
      <c r="A465" s="129"/>
      <c r="B465" s="7"/>
      <c r="C465" s="7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</row>
    <row r="466" spans="1:16" s="15" customFormat="1" ht="12.75">
      <c r="A466" s="129"/>
      <c r="B466" s="7"/>
      <c r="C466" s="7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</row>
    <row r="467" spans="1:16" s="15" customFormat="1" ht="12.75">
      <c r="A467" s="129"/>
      <c r="B467" s="7"/>
      <c r="C467" s="7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</row>
    <row r="468" spans="1:16" s="15" customFormat="1" ht="12.75">
      <c r="A468" s="129"/>
      <c r="B468" s="7"/>
      <c r="C468" s="7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</row>
    <row r="469" spans="1:16" s="15" customFormat="1" ht="12.75">
      <c r="A469" s="129"/>
      <c r="B469" s="7"/>
      <c r="C469" s="7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</row>
    <row r="470" spans="1:16" s="15" customFormat="1" ht="12.75">
      <c r="A470" s="129"/>
      <c r="B470" s="7"/>
      <c r="C470" s="7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</row>
    <row r="471" spans="1:16" s="15" customFormat="1" ht="12.75">
      <c r="A471" s="129"/>
      <c r="B471" s="7"/>
      <c r="C471" s="7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</row>
    <row r="472" spans="1:16" s="15" customFormat="1" ht="12.75">
      <c r="A472" s="129"/>
      <c r="B472" s="7"/>
      <c r="C472" s="7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</row>
    <row r="473" spans="1:16" s="15" customFormat="1" ht="12.75">
      <c r="A473" s="129"/>
      <c r="B473" s="7"/>
      <c r="C473" s="7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</row>
    <row r="474" spans="1:16" s="15" customFormat="1" ht="12.75">
      <c r="A474" s="129"/>
      <c r="B474" s="7"/>
      <c r="C474" s="7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</row>
    <row r="475" spans="1:16" s="15" customFormat="1" ht="12.75">
      <c r="A475" s="129"/>
      <c r="B475" s="7"/>
      <c r="C475" s="7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</row>
    <row r="476" spans="1:16" s="15" customFormat="1" ht="12.75">
      <c r="A476" s="129"/>
      <c r="B476" s="7"/>
      <c r="C476" s="7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</row>
    <row r="477" spans="1:16" s="15" customFormat="1" ht="12.75">
      <c r="A477" s="129"/>
      <c r="B477" s="7"/>
      <c r="C477" s="7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</row>
    <row r="478" spans="1:16" s="15" customFormat="1" ht="12.75">
      <c r="A478" s="129"/>
      <c r="B478" s="7"/>
      <c r="C478" s="7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</row>
    <row r="479" spans="1:16" s="15" customFormat="1" ht="12.75">
      <c r="A479" s="129"/>
      <c r="B479" s="7"/>
      <c r="C479" s="7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</row>
    <row r="480" spans="1:16" s="15" customFormat="1" ht="12.75">
      <c r="A480" s="129"/>
      <c r="B480" s="7"/>
      <c r="C480" s="7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</row>
    <row r="481" spans="1:16" s="15" customFormat="1" ht="12.75">
      <c r="A481" s="129"/>
      <c r="B481" s="7"/>
      <c r="C481" s="7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</row>
    <row r="482" spans="1:16" s="15" customFormat="1" ht="12.75">
      <c r="A482" s="129"/>
      <c r="B482" s="7"/>
      <c r="C482" s="7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</row>
    <row r="483" spans="1:16" s="15" customFormat="1" ht="12.75">
      <c r="A483" s="129"/>
      <c r="B483" s="7"/>
      <c r="C483" s="7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</row>
    <row r="484" spans="1:16" s="15" customFormat="1" ht="12.75">
      <c r="A484" s="129"/>
      <c r="B484" s="7"/>
      <c r="C484" s="7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</row>
    <row r="485" spans="1:16" s="15" customFormat="1" ht="12.75">
      <c r="A485" s="129"/>
      <c r="B485" s="7"/>
      <c r="C485" s="7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</row>
    <row r="486" spans="1:16" s="15" customFormat="1" ht="12.75">
      <c r="A486" s="129"/>
      <c r="B486" s="7"/>
      <c r="C486" s="7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</row>
    <row r="487" spans="1:16" s="15" customFormat="1" ht="12.75">
      <c r="A487" s="129"/>
      <c r="B487" s="7"/>
      <c r="C487" s="7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</row>
    <row r="488" spans="1:16" s="15" customFormat="1" ht="12.75">
      <c r="A488" s="129"/>
      <c r="B488" s="7"/>
      <c r="C488" s="7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</row>
    <row r="489" spans="1:16" s="15" customFormat="1" ht="12.75">
      <c r="A489" s="129"/>
      <c r="B489" s="7"/>
      <c r="C489" s="7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</row>
    <row r="490" spans="1:16" s="15" customFormat="1" ht="12.75">
      <c r="A490" s="129"/>
      <c r="B490" s="7"/>
      <c r="C490" s="7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</row>
    <row r="491" spans="1:16" s="15" customFormat="1" ht="12.75">
      <c r="A491" s="129"/>
      <c r="B491" s="7"/>
      <c r="C491" s="7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</row>
    <row r="492" spans="1:16" s="15" customFormat="1" ht="12.75">
      <c r="A492" s="129"/>
      <c r="B492" s="7"/>
      <c r="C492" s="7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</row>
    <row r="493" spans="1:16" s="15" customFormat="1" ht="12.75">
      <c r="A493" s="129"/>
      <c r="B493" s="7"/>
      <c r="C493" s="7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</row>
    <row r="494" spans="1:16" s="15" customFormat="1" ht="12.75">
      <c r="A494" s="129"/>
      <c r="B494" s="7"/>
      <c r="C494" s="7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</row>
    <row r="495" spans="1:16" s="15" customFormat="1" ht="12.75">
      <c r="A495" s="129"/>
      <c r="B495" s="7"/>
      <c r="C495" s="7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</row>
    <row r="496" spans="1:16" s="15" customFormat="1" ht="12.75">
      <c r="A496" s="129"/>
      <c r="B496" s="7"/>
      <c r="C496" s="7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</row>
    <row r="497" spans="1:16" s="15" customFormat="1" ht="12.75">
      <c r="A497" s="129"/>
      <c r="B497" s="7"/>
      <c r="C497" s="7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</row>
    <row r="498" spans="1:16" s="15" customFormat="1" ht="12.75">
      <c r="A498" s="129"/>
      <c r="B498" s="7"/>
      <c r="C498" s="7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</row>
    <row r="499" spans="1:16" s="15" customFormat="1" ht="12.75">
      <c r="A499" s="129"/>
      <c r="B499" s="7"/>
      <c r="C499" s="7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</row>
    <row r="500" spans="1:16" s="15" customFormat="1" ht="12.75">
      <c r="A500" s="129"/>
      <c r="B500" s="7"/>
      <c r="C500" s="7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</row>
    <row r="501" ht="12.75">
      <c r="D501" s="8"/>
    </row>
    <row r="502" ht="12.75">
      <c r="D502" s="8"/>
    </row>
    <row r="503" ht="12.75">
      <c r="D503" s="8"/>
    </row>
    <row r="504" ht="12.75">
      <c r="D504" s="8"/>
    </row>
    <row r="505" ht="12.75">
      <c r="D505" s="8"/>
    </row>
    <row r="506" ht="12.75">
      <c r="D506" s="8"/>
    </row>
    <row r="507" ht="12.75">
      <c r="D507" s="8"/>
    </row>
    <row r="508" ht="12.75">
      <c r="D508" s="8"/>
    </row>
    <row r="509" ht="12.75">
      <c r="D509" s="8"/>
    </row>
    <row r="510" ht="12.75">
      <c r="D510" s="8"/>
    </row>
    <row r="511" ht="12.75">
      <c r="D511" s="8"/>
    </row>
    <row r="512" ht="12.75">
      <c r="D512" s="8"/>
    </row>
  </sheetData>
  <sheetProtection/>
  <mergeCells count="2">
    <mergeCell ref="M4:P4"/>
    <mergeCell ref="D1:P2"/>
  </mergeCells>
  <conditionalFormatting sqref="M8:P12 M43:P51 M14:P41 M52:O74">
    <cfRule type="cellIs" priority="15" dxfId="4" operator="equal" stopIfTrue="1">
      <formula>"Not Recorded"</formula>
    </cfRule>
  </conditionalFormatting>
  <conditionalFormatting sqref="P52:P74">
    <cfRule type="cellIs" priority="16" dxfId="4" operator="equal" stopIfTrue="1">
      <formula>"Not Recorded"</formula>
    </cfRule>
    <cfRule type="cellIs" priority="17" dxfId="0" operator="equal" stopIfTrue="1">
      <formula>"DNF"</formula>
    </cfRule>
  </conditionalFormatting>
  <printOptions/>
  <pageMargins left="0.36000000000000004" right="0.36000000000000004" top="1" bottom="1" header="0.5" footer="0.5"/>
  <pageSetup fitToHeight="1" fitToWidth="1" orientation="portrait" paperSize="9" scale="4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"/>
  <sheetViews>
    <sheetView zoomScalePageLayoutView="0" workbookViewId="0" topLeftCell="A1">
      <selection activeCell="G18" sqref="G18"/>
    </sheetView>
  </sheetViews>
  <sheetFormatPr defaultColWidth="10.75390625" defaultRowHeight="12.75"/>
  <cols>
    <col min="1" max="1" width="9.375" style="24" customWidth="1"/>
    <col min="2" max="2" width="21.25390625" style="25" customWidth="1"/>
    <col min="3" max="3" width="7.875" style="25" customWidth="1"/>
    <col min="4" max="4" width="8.75390625" style="22" customWidth="1"/>
    <col min="5" max="8" width="10.00390625" style="22" customWidth="1"/>
    <col min="9" max="9" width="9.25390625" style="22" customWidth="1"/>
    <col min="10" max="10" width="10.625" style="22" customWidth="1"/>
    <col min="11" max="11" width="9.375" style="22" customWidth="1"/>
    <col min="12" max="12" width="10.625" style="22" customWidth="1"/>
    <col min="13" max="16384" width="10.75390625" style="30" customWidth="1"/>
  </cols>
  <sheetData>
    <row r="1" spans="1:12" ht="28.5">
      <c r="A1" s="10"/>
      <c r="B1" s="112"/>
      <c r="C1" s="163" t="s">
        <v>64</v>
      </c>
      <c r="D1" s="164"/>
      <c r="E1" s="164"/>
      <c r="F1" s="164"/>
      <c r="G1" s="164"/>
      <c r="H1" s="164"/>
      <c r="I1" s="164"/>
      <c r="J1" s="164"/>
      <c r="K1" s="164"/>
      <c r="L1" s="165"/>
    </row>
    <row r="2" spans="1:12" ht="28.5">
      <c r="A2" s="10"/>
      <c r="B2" s="112"/>
      <c r="C2" s="160" t="s">
        <v>49</v>
      </c>
      <c r="D2" s="161"/>
      <c r="E2" s="161"/>
      <c r="F2" s="161"/>
      <c r="G2" s="161"/>
      <c r="H2" s="161"/>
      <c r="I2" s="161"/>
      <c r="J2" s="161"/>
      <c r="K2" s="161"/>
      <c r="L2" s="162"/>
    </row>
    <row r="3" spans="1:12" s="31" customFormat="1" ht="12" customHeight="1">
      <c r="A3" s="114"/>
      <c r="B3" s="112"/>
      <c r="C3" s="54"/>
      <c r="D3" s="54"/>
      <c r="E3" s="54"/>
      <c r="F3" s="54"/>
      <c r="G3" s="54"/>
      <c r="H3" s="54"/>
      <c r="I3" s="54"/>
      <c r="J3" s="54"/>
      <c r="K3" s="54"/>
      <c r="L3" s="55"/>
    </row>
    <row r="4" spans="1:12" s="32" customFormat="1" ht="15.75">
      <c r="A4" s="115"/>
      <c r="B4" s="113"/>
      <c r="C4" s="109"/>
      <c r="D4" s="60"/>
      <c r="E4" s="60"/>
      <c r="F4" s="60"/>
      <c r="G4" s="60"/>
      <c r="H4" s="61"/>
      <c r="I4" s="158" t="s">
        <v>149</v>
      </c>
      <c r="J4" s="158"/>
      <c r="K4" s="158"/>
      <c r="L4" s="159"/>
    </row>
    <row r="5" spans="1:12" s="33" customFormat="1" ht="47.25">
      <c r="A5" s="111" t="s">
        <v>0</v>
      </c>
      <c r="B5" s="46" t="s">
        <v>1</v>
      </c>
      <c r="C5" s="46" t="s">
        <v>50</v>
      </c>
      <c r="D5" s="47" t="s">
        <v>11</v>
      </c>
      <c r="E5" s="47" t="s">
        <v>5</v>
      </c>
      <c r="F5" s="47" t="s">
        <v>6</v>
      </c>
      <c r="G5" s="47" t="s">
        <v>11</v>
      </c>
      <c r="H5" s="49" t="s">
        <v>52</v>
      </c>
      <c r="I5" s="47" t="s">
        <v>3</v>
      </c>
      <c r="J5" s="47" t="s">
        <v>7</v>
      </c>
      <c r="K5" s="47" t="s">
        <v>152</v>
      </c>
      <c r="L5" s="53" t="s">
        <v>51</v>
      </c>
    </row>
    <row r="6" spans="1:12" s="33" customFormat="1" ht="15">
      <c r="A6" s="34"/>
      <c r="B6" s="35"/>
      <c r="C6" s="35"/>
      <c r="D6" s="36"/>
      <c r="E6" s="36"/>
      <c r="F6" s="36"/>
      <c r="G6" s="36"/>
      <c r="H6" s="56"/>
      <c r="I6" s="36"/>
      <c r="J6" s="36"/>
      <c r="K6" s="36"/>
      <c r="L6" s="56"/>
    </row>
    <row r="7" spans="1:12" s="32" customFormat="1" ht="15">
      <c r="A7" s="37"/>
      <c r="B7" s="38" t="s">
        <v>48</v>
      </c>
      <c r="C7" s="38"/>
      <c r="D7" s="29"/>
      <c r="E7" s="29"/>
      <c r="F7" s="29"/>
      <c r="G7" s="29"/>
      <c r="H7" s="57"/>
      <c r="I7" s="29"/>
      <c r="J7" s="29"/>
      <c r="K7" s="29"/>
      <c r="L7" s="57"/>
    </row>
    <row r="8" spans="1:12" s="32" customFormat="1" ht="15">
      <c r="A8" s="44">
        <f>IF(Records!B9="","",Records!A9)</f>
        <v>3</v>
      </c>
      <c r="B8" s="43" t="str">
        <f>IF(Records!B9="","",Records!B9)</f>
        <v>Matilda Stevenson</v>
      </c>
      <c r="C8" s="43" t="str">
        <f>IF(Records!C9="","",Records!C9)</f>
        <v>Open</v>
      </c>
      <c r="D8" s="23">
        <f>Records!H9</f>
        <v>0</v>
      </c>
      <c r="E8" s="23">
        <f>Records!I9</f>
        <v>0.05023148148148148</v>
      </c>
      <c r="F8" s="23">
        <f>Records!J9</f>
        <v>0.09712962962962964</v>
      </c>
      <c r="G8" s="23">
        <f>Records!K9</f>
        <v>0.16952546296296298</v>
      </c>
      <c r="H8" s="58">
        <f>IF(Records!L9&lt;TIME(0,0,1),"DNF",Records!L9)</f>
        <v>0.18203703703703702</v>
      </c>
      <c r="I8" s="23">
        <f aca="true" t="shared" si="0" ref="I8:K12">E8-D8</f>
        <v>0.05023148148148148</v>
      </c>
      <c r="J8" s="23">
        <f t="shared" si="0"/>
        <v>0.046898148148148154</v>
      </c>
      <c r="K8" s="23">
        <f t="shared" si="0"/>
        <v>0.07239583333333334</v>
      </c>
      <c r="L8" s="59">
        <f>IF(H8="dnf","DNF",H8-G8)</f>
        <v>0.01251157407407405</v>
      </c>
    </row>
    <row r="9" spans="1:12" s="32" customFormat="1" ht="15">
      <c r="A9" s="44">
        <f>IF(Records!B8="","",Records!A8)</f>
        <v>2</v>
      </c>
      <c r="B9" s="43" t="str">
        <f>IF(Records!B8="","",Records!B8)</f>
        <v>Emma Flower</v>
      </c>
      <c r="C9" s="43" t="str">
        <f>IF(Records!C8="","",Records!C8)</f>
        <v>Open</v>
      </c>
      <c r="D9" s="23">
        <f>Records!H8</f>
        <v>0</v>
      </c>
      <c r="E9" s="23">
        <f>Records!I8</f>
        <v>0.05474537037037037</v>
      </c>
      <c r="F9" s="23">
        <f>Records!J8</f>
        <v>0.10971064814814814</v>
      </c>
      <c r="G9" s="23">
        <f>Records!K8</f>
        <v>0.18991898148148148</v>
      </c>
      <c r="H9" s="58">
        <f>IF(Records!L8&lt;TIME(0,0,1),"DNF",Records!L8)</f>
        <v>0.20365740740740743</v>
      </c>
      <c r="I9" s="23">
        <f t="shared" si="0"/>
        <v>0.05474537037037037</v>
      </c>
      <c r="J9" s="23">
        <f t="shared" si="0"/>
        <v>0.05496527777777777</v>
      </c>
      <c r="K9" s="23">
        <f t="shared" si="0"/>
        <v>0.08020833333333334</v>
      </c>
      <c r="L9" s="59">
        <f>IF(H9="dnf","DNF",H9-G9)</f>
        <v>0.013738425925925946</v>
      </c>
    </row>
    <row r="10" spans="1:12" s="32" customFormat="1" ht="15">
      <c r="A10" s="44">
        <f>IF(Records!B11="","",Records!A11)</f>
        <v>5</v>
      </c>
      <c r="B10" s="43" t="str">
        <f>IF(Records!B11="","",Records!B11)</f>
        <v>Skye Meek</v>
      </c>
      <c r="C10" s="43" t="str">
        <f>IF(Records!C11="","",Records!C11)</f>
        <v>Open</v>
      </c>
      <c r="D10" s="23">
        <f>Records!H11</f>
        <v>0</v>
      </c>
      <c r="E10" s="23">
        <f>Records!I11</f>
        <v>0.06318287037037036</v>
      </c>
      <c r="F10" s="23">
        <f>Records!J11</f>
        <v>0.11707175925925926</v>
      </c>
      <c r="G10" s="23">
        <f>Records!K11</f>
        <v>0.20549768518518519</v>
      </c>
      <c r="H10" s="58">
        <f>IF(Records!L11&lt;TIME(0,0,1),"DNF",Records!L11)</f>
        <v>0.2200925925925926</v>
      </c>
      <c r="I10" s="23">
        <f t="shared" si="0"/>
        <v>0.06318287037037036</v>
      </c>
      <c r="J10" s="23">
        <f t="shared" si="0"/>
        <v>0.0538888888888889</v>
      </c>
      <c r="K10" s="23">
        <f t="shared" si="0"/>
        <v>0.08842592592592592</v>
      </c>
      <c r="L10" s="59">
        <f>IF(H10="dnf","DNF",H10-G10)</f>
        <v>0.014594907407407404</v>
      </c>
    </row>
    <row r="11" spans="1:12" ht="15">
      <c r="A11" s="44">
        <f>IF(Records!B12="","",Records!A12)</f>
        <v>6</v>
      </c>
      <c r="B11" s="43" t="str">
        <f>IF(Records!B12="","",Records!B12)</f>
        <v>Karin Annertz</v>
      </c>
      <c r="C11" s="43" t="str">
        <f>IF(Records!C12="","",Records!C12)</f>
        <v>Over 50</v>
      </c>
      <c r="D11" s="23">
        <f>Records!H12</f>
        <v>0</v>
      </c>
      <c r="E11" s="23">
        <f>Records!I12</f>
        <v>0.06429398148148148</v>
      </c>
      <c r="F11" s="23">
        <f>Records!J12</f>
        <v>0.12957175925925926</v>
      </c>
      <c r="G11" s="23">
        <f>Records!K12</f>
        <v>0.21667824074074074</v>
      </c>
      <c r="H11" s="58">
        <f>IF(Records!L12&lt;TIME(0,0,1),"DNF",Records!L12)</f>
        <v>0.231400462962963</v>
      </c>
      <c r="I11" s="23">
        <f t="shared" si="0"/>
        <v>0.06429398148148148</v>
      </c>
      <c r="J11" s="23">
        <f t="shared" si="0"/>
        <v>0.06527777777777778</v>
      </c>
      <c r="K11" s="23">
        <f t="shared" si="0"/>
        <v>0.08710648148148148</v>
      </c>
      <c r="L11" s="59">
        <f>IF(H11="dnf","DNF",H11-G11)</f>
        <v>0.014722222222222248</v>
      </c>
    </row>
    <row r="12" spans="1:12" ht="15">
      <c r="A12" s="44">
        <f>IF(Records!B10="","",Records!A10)</f>
        <v>4</v>
      </c>
      <c r="B12" s="43" t="str">
        <f>IF(Records!B10="","",Records!B10)</f>
        <v>Michelle Davis</v>
      </c>
      <c r="C12" s="43" t="str">
        <f>IF(Records!C10="","",Records!C10)</f>
        <v>Over 40</v>
      </c>
      <c r="D12" s="23">
        <f>Records!H10</f>
        <v>0</v>
      </c>
      <c r="E12" s="23">
        <f>Records!I10</f>
        <v>0</v>
      </c>
      <c r="F12" s="23">
        <f>Records!J10</f>
        <v>0</v>
      </c>
      <c r="G12" s="23">
        <f>Records!K10</f>
        <v>0</v>
      </c>
      <c r="H12" s="147" t="str">
        <f>IF(Records!L10&lt;TIME(0,0,1),"DNF",Records!L10)</f>
        <v>DNF</v>
      </c>
      <c r="I12" s="23">
        <f t="shared" si="0"/>
        <v>0</v>
      </c>
      <c r="J12" s="23">
        <f t="shared" si="0"/>
        <v>0</v>
      </c>
      <c r="K12" s="23">
        <f t="shared" si="0"/>
        <v>0</v>
      </c>
      <c r="L12" s="59" t="str">
        <f>IF(H12="dnf","DNF",H12-G12)</f>
        <v>DNF</v>
      </c>
    </row>
  </sheetData>
  <sheetProtection/>
  <autoFilter ref="A7:L10">
    <sortState ref="A8:L12">
      <sortCondition sortBy="value" ref="H8:H12"/>
    </sortState>
  </autoFilter>
  <mergeCells count="3">
    <mergeCell ref="I4:L4"/>
    <mergeCell ref="C2:L2"/>
    <mergeCell ref="C1:L1"/>
  </mergeCells>
  <conditionalFormatting sqref="H8:H11">
    <cfRule type="cellIs" priority="1" dxfId="0" operator="equal" stopIfTrue="1">
      <formula>"dnf"</formula>
    </cfRule>
  </conditionalFormatting>
  <printOptions/>
  <pageMargins left="0.36000000000000004" right="0.36000000000000004" top="1" bottom="1" header="0.5" footer="0.5"/>
  <pageSetup fitToHeight="1" fitToWidth="1" orientation="landscape" paperSize="9" scale="86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zoomScalePageLayoutView="0" workbookViewId="0" topLeftCell="A10">
      <selection activeCell="I39" sqref="I39"/>
    </sheetView>
  </sheetViews>
  <sheetFormatPr defaultColWidth="10.75390625" defaultRowHeight="12.75"/>
  <cols>
    <col min="1" max="1" width="9.375" style="10" customWidth="1"/>
    <col min="2" max="2" width="21.875" style="7" customWidth="1"/>
    <col min="3" max="3" width="8.00390625" style="7" customWidth="1"/>
    <col min="4" max="4" width="8.75390625" style="8" customWidth="1"/>
    <col min="5" max="8" width="10.00390625" style="8" customWidth="1"/>
    <col min="9" max="9" width="9.25390625" style="8" customWidth="1"/>
    <col min="10" max="10" width="10.625" style="8" customWidth="1"/>
    <col min="11" max="11" width="9.375" style="8" customWidth="1"/>
    <col min="12" max="12" width="10.625" style="8" customWidth="1"/>
    <col min="13" max="16384" width="10.75390625" style="15" customWidth="1"/>
  </cols>
  <sheetData>
    <row r="1" spans="2:12" ht="27" customHeight="1">
      <c r="B1" s="112"/>
      <c r="C1" s="163" t="s">
        <v>64</v>
      </c>
      <c r="D1" s="164"/>
      <c r="E1" s="164"/>
      <c r="F1" s="164"/>
      <c r="G1" s="164"/>
      <c r="H1" s="164"/>
      <c r="I1" s="164"/>
      <c r="J1" s="164"/>
      <c r="K1" s="164"/>
      <c r="L1" s="165"/>
    </row>
    <row r="2" spans="2:12" ht="27.75" customHeight="1">
      <c r="B2" s="112"/>
      <c r="C2" s="160" t="s">
        <v>60</v>
      </c>
      <c r="D2" s="161"/>
      <c r="E2" s="161"/>
      <c r="F2" s="161"/>
      <c r="G2" s="161"/>
      <c r="H2" s="161"/>
      <c r="I2" s="161"/>
      <c r="J2" s="161"/>
      <c r="K2" s="161"/>
      <c r="L2" s="162"/>
    </row>
    <row r="3" spans="1:12" s="16" customFormat="1" ht="13.5" customHeight="1">
      <c r="A3" s="114"/>
      <c r="B3" s="112"/>
      <c r="C3" s="54"/>
      <c r="D3" s="54"/>
      <c r="E3" s="54"/>
      <c r="F3" s="54"/>
      <c r="G3" s="54"/>
      <c r="H3" s="54"/>
      <c r="I3" s="54"/>
      <c r="J3" s="54"/>
      <c r="K3" s="54"/>
      <c r="L3" s="55"/>
    </row>
    <row r="4" spans="1:12" s="27" customFormat="1" ht="18" customHeight="1">
      <c r="A4" s="116"/>
      <c r="B4" s="26"/>
      <c r="C4" s="109"/>
      <c r="D4" s="60"/>
      <c r="E4" s="60"/>
      <c r="F4" s="60"/>
      <c r="G4" s="60"/>
      <c r="H4" s="61"/>
      <c r="I4" s="158" t="s">
        <v>149</v>
      </c>
      <c r="J4" s="158"/>
      <c r="K4" s="158"/>
      <c r="L4" s="159"/>
    </row>
    <row r="5" spans="1:12" s="28" customFormat="1" ht="47.25">
      <c r="A5" s="111" t="s">
        <v>0</v>
      </c>
      <c r="B5" s="46" t="s">
        <v>1</v>
      </c>
      <c r="C5" s="46" t="s">
        <v>50</v>
      </c>
      <c r="D5" s="47" t="s">
        <v>11</v>
      </c>
      <c r="E5" s="47" t="s">
        <v>5</v>
      </c>
      <c r="F5" s="47" t="s">
        <v>6</v>
      </c>
      <c r="G5" s="47" t="s">
        <v>11</v>
      </c>
      <c r="H5" s="49" t="s">
        <v>52</v>
      </c>
      <c r="I5" s="47" t="s">
        <v>3</v>
      </c>
      <c r="J5" s="47" t="s">
        <v>7</v>
      </c>
      <c r="K5" s="47" t="s">
        <v>152</v>
      </c>
      <c r="L5" s="53" t="s">
        <v>51</v>
      </c>
    </row>
    <row r="6" spans="1:12" s="17" customFormat="1" ht="12.75">
      <c r="A6" s="117"/>
      <c r="B6" s="18"/>
      <c r="C6" s="18"/>
      <c r="D6" s="19"/>
      <c r="E6" s="19"/>
      <c r="F6" s="19"/>
      <c r="G6" s="19"/>
      <c r="H6" s="50"/>
      <c r="I6" s="19"/>
      <c r="J6" s="19"/>
      <c r="K6" s="19"/>
      <c r="L6" s="50"/>
    </row>
    <row r="7" spans="1:12" s="17" customFormat="1" ht="12.75">
      <c r="A7" s="118"/>
      <c r="B7" s="20" t="s">
        <v>61</v>
      </c>
      <c r="C7" s="20"/>
      <c r="D7" s="21"/>
      <c r="E7" s="21"/>
      <c r="F7" s="21"/>
      <c r="G7" s="21"/>
      <c r="H7" s="51"/>
      <c r="I7" s="21"/>
      <c r="J7" s="21"/>
      <c r="K7" s="21"/>
      <c r="L7" s="51"/>
    </row>
    <row r="8" spans="1:12" ht="15.75" customHeight="1">
      <c r="A8" s="44">
        <f>IF(Records!B27="","",Records!A27)</f>
        <v>45</v>
      </c>
      <c r="B8" s="43" t="str">
        <f>IF(Records!B27="","",Records!B27)</f>
        <v>Robbie Hunt</v>
      </c>
      <c r="C8" s="43" t="str">
        <f>IF(Records!C27="","",Records!C27)</f>
        <v>Open</v>
      </c>
      <c r="D8" s="23">
        <f>Records!H27</f>
        <v>0</v>
      </c>
      <c r="E8" s="23">
        <f>Records!I27</f>
        <v>0.039641203703703706</v>
      </c>
      <c r="F8" s="23">
        <f>Records!J27</f>
        <v>0.08592592592592592</v>
      </c>
      <c r="G8" s="23">
        <f>Records!K27</f>
        <v>0.14335648148148147</v>
      </c>
      <c r="H8" s="52">
        <f>IF(Records!L27&lt;TIME(0,0,1),"DNF",Records!L27)</f>
        <v>0.15268518518518517</v>
      </c>
      <c r="I8" s="23">
        <f aca="true" t="shared" si="0" ref="I8:I34">E8-D8</f>
        <v>0.039641203703703706</v>
      </c>
      <c r="J8" s="23">
        <f aca="true" t="shared" si="1" ref="J8:J34">F8-E8</f>
        <v>0.04628472222222221</v>
      </c>
      <c r="K8" s="23">
        <f aca="true" t="shared" si="2" ref="K8:K34">G8-F8</f>
        <v>0.057430555555555554</v>
      </c>
      <c r="L8" s="48">
        <f aca="true" t="shared" si="3" ref="L8:L33">IF(H8="dnf","DNF",H8-G8)</f>
        <v>0.0093287037037037</v>
      </c>
    </row>
    <row r="9" spans="1:12" ht="15.75" customHeight="1">
      <c r="A9" s="44">
        <f>IF(Records!B39="","",Records!A39)</f>
        <v>58</v>
      </c>
      <c r="B9" s="43" t="str">
        <f>IF(Records!B39="","",Records!B39)</f>
        <v>Tim Boote</v>
      </c>
      <c r="C9" s="43" t="str">
        <f>IF(Records!C39="","",Records!C39)</f>
        <v>Open</v>
      </c>
      <c r="D9" s="23">
        <f>Records!H39</f>
        <v>0</v>
      </c>
      <c r="E9" s="23">
        <f>Records!I39</f>
        <v>0.043472222222222225</v>
      </c>
      <c r="F9" s="23">
        <f>Records!J39</f>
        <v>0.09050925925925925</v>
      </c>
      <c r="G9" s="23">
        <f>Records!K39</f>
        <v>0.14439814814814814</v>
      </c>
      <c r="H9" s="52">
        <f>IF(Records!L39&lt;TIME(0,0,1),"DNF",Records!L39)</f>
        <v>0.1531712962962963</v>
      </c>
      <c r="I9" s="23">
        <f t="shared" si="0"/>
        <v>0.043472222222222225</v>
      </c>
      <c r="J9" s="23">
        <f t="shared" si="1"/>
        <v>0.04703703703703702</v>
      </c>
      <c r="K9" s="23">
        <f t="shared" si="2"/>
        <v>0.05388888888888889</v>
      </c>
      <c r="L9" s="48">
        <f t="shared" si="3"/>
        <v>0.008773148148148169</v>
      </c>
    </row>
    <row r="10" spans="1:12" ht="15.75" customHeight="1">
      <c r="A10" s="44">
        <f>IF(Records!B30="","",Records!A30)</f>
        <v>49</v>
      </c>
      <c r="B10" s="43" t="str">
        <f>IF(Records!B30="","",Records!B30)</f>
        <v>Nathan Stewart</v>
      </c>
      <c r="C10" s="43" t="str">
        <f>IF(Records!C30="","",Records!C30)</f>
        <v>Over 40</v>
      </c>
      <c r="D10" s="23">
        <f>Records!H30</f>
        <v>0</v>
      </c>
      <c r="E10" s="23">
        <f>Records!I30</f>
        <v>0.04322916666666667</v>
      </c>
      <c r="F10" s="23">
        <f>Records!J30</f>
        <v>0.09004629629629629</v>
      </c>
      <c r="G10" s="23">
        <f>Records!K30</f>
        <v>0.14956018518518518</v>
      </c>
      <c r="H10" s="52">
        <f>IF(Records!L30&lt;TIME(0,0,1),"DNF",Records!L30)</f>
        <v>0.16028935185185186</v>
      </c>
      <c r="I10" s="23">
        <f t="shared" si="0"/>
        <v>0.04322916666666667</v>
      </c>
      <c r="J10" s="23">
        <f t="shared" si="1"/>
        <v>0.04681712962962962</v>
      </c>
      <c r="K10" s="23">
        <f t="shared" si="2"/>
        <v>0.059513888888888894</v>
      </c>
      <c r="L10" s="48">
        <f t="shared" si="3"/>
        <v>0.010729166666666679</v>
      </c>
    </row>
    <row r="11" spans="1:12" ht="15.75" customHeight="1">
      <c r="A11" s="44">
        <f>IF(Records!B25="","",Records!A25)</f>
        <v>43</v>
      </c>
      <c r="B11" s="43" t="str">
        <f>IF(Records!B25="","",Records!B25)</f>
        <v>Robbie Savage</v>
      </c>
      <c r="C11" s="43" t="str">
        <f>IF(Records!C25="","",Records!C25)</f>
        <v>Open</v>
      </c>
      <c r="D11" s="23">
        <f>Records!H25</f>
        <v>0</v>
      </c>
      <c r="E11" s="23">
        <f>Records!I25</f>
        <v>0.041608796296296297</v>
      </c>
      <c r="F11" s="23">
        <f>Records!J25</f>
        <v>0.08813657407407406</v>
      </c>
      <c r="G11" s="23">
        <f>Records!K25</f>
        <v>0.15413194444444445</v>
      </c>
      <c r="H11" s="52">
        <f>IF(Records!L25&lt;TIME(0,0,1),"DNF",Records!L25)</f>
        <v>0.16418981481481482</v>
      </c>
      <c r="I11" s="23">
        <f t="shared" si="0"/>
        <v>0.041608796296296297</v>
      </c>
      <c r="J11" s="23">
        <f t="shared" si="1"/>
        <v>0.046527777777777765</v>
      </c>
      <c r="K11" s="23">
        <f t="shared" si="2"/>
        <v>0.06599537037037038</v>
      </c>
      <c r="L11" s="48">
        <f t="shared" si="3"/>
        <v>0.01005787037037037</v>
      </c>
    </row>
    <row r="12" spans="1:12" ht="15.75" customHeight="1">
      <c r="A12" s="44">
        <f>IF(Records!B14="","",Records!A14)</f>
        <v>30</v>
      </c>
      <c r="B12" s="43" t="str">
        <f>IF(Records!B14="","",Records!B14)</f>
        <v>Adam Kelly</v>
      </c>
      <c r="C12" s="43" t="str">
        <f>IF(Records!C14="","",Records!C14)</f>
        <v>Over 50</v>
      </c>
      <c r="D12" s="23">
        <f>Records!H14</f>
        <v>0</v>
      </c>
      <c r="E12" s="23">
        <f>Records!I14</f>
        <v>0.04886574074074074</v>
      </c>
      <c r="F12" s="23">
        <f>Records!J14</f>
        <v>0.096875</v>
      </c>
      <c r="G12" s="23">
        <f>Records!K14</f>
        <v>0.16046296296296295</v>
      </c>
      <c r="H12" s="52">
        <f>IF(Records!L14&lt;TIME(0,0,1),"DNF",Records!L14)</f>
        <v>0.17383101851851854</v>
      </c>
      <c r="I12" s="23">
        <f t="shared" si="0"/>
        <v>0.04886574074074074</v>
      </c>
      <c r="J12" s="23">
        <f t="shared" si="1"/>
        <v>0.048009259259259265</v>
      </c>
      <c r="K12" s="23">
        <f t="shared" si="2"/>
        <v>0.06358796296296294</v>
      </c>
      <c r="L12" s="48">
        <f t="shared" si="3"/>
        <v>0.013368055555555591</v>
      </c>
    </row>
    <row r="13" spans="1:12" ht="15.75" customHeight="1">
      <c r="A13" s="44">
        <f>IF(Records!B26="","",Records!A26)</f>
        <v>44</v>
      </c>
      <c r="B13" s="43" t="str">
        <f>IF(Records!B26="","",Records!B26)</f>
        <v>Ron Thomas</v>
      </c>
      <c r="C13" s="43" t="str">
        <f>IF(Records!C26="","",Records!C26)</f>
        <v>Over 50</v>
      </c>
      <c r="D13" s="23">
        <f>Records!H26</f>
        <v>0</v>
      </c>
      <c r="E13" s="23">
        <f>Records!I26</f>
        <v>0.045578703703703705</v>
      </c>
      <c r="F13" s="23">
        <f>Records!J26</f>
        <v>0.09855324074074075</v>
      </c>
      <c r="G13" s="23">
        <f>Records!K26</f>
        <v>0.16881944444444444</v>
      </c>
      <c r="H13" s="52">
        <f>IF(Records!L26&lt;TIME(0,0,1),"DNF",Records!L26)</f>
        <v>0.1808912037037037</v>
      </c>
      <c r="I13" s="23">
        <f t="shared" si="0"/>
        <v>0.045578703703703705</v>
      </c>
      <c r="J13" s="23">
        <f t="shared" si="1"/>
        <v>0.05297453703703704</v>
      </c>
      <c r="K13" s="23">
        <f t="shared" si="2"/>
        <v>0.07026620370370369</v>
      </c>
      <c r="L13" s="48">
        <f t="shared" si="3"/>
        <v>0.012071759259259268</v>
      </c>
    </row>
    <row r="14" spans="1:12" ht="15.75" customHeight="1">
      <c r="A14" s="44">
        <f>IF(Records!B37="","",Records!A37)</f>
        <v>56</v>
      </c>
      <c r="B14" s="43" t="str">
        <f>IF(Records!B37="","",Records!B37)</f>
        <v>Andrew Clifford</v>
      </c>
      <c r="C14" s="43" t="str">
        <f>IF(Records!C37="","",Records!C37)</f>
        <v>Over 40</v>
      </c>
      <c r="D14" s="23">
        <f>Records!H37</f>
        <v>0</v>
      </c>
      <c r="E14" s="23">
        <f>Records!I37</f>
        <v>0.04918981481481482</v>
      </c>
      <c r="F14" s="23">
        <f>Records!J37</f>
        <v>0.10439814814814814</v>
      </c>
      <c r="G14" s="23">
        <f>Records!K37</f>
        <v>0.17282407407407407</v>
      </c>
      <c r="H14" s="52">
        <f>IF(Records!L37&lt;TIME(0,0,1),"DNF",Records!L37)</f>
        <v>0.18570601851851853</v>
      </c>
      <c r="I14" s="23">
        <f t="shared" si="0"/>
        <v>0.04918981481481482</v>
      </c>
      <c r="J14" s="23">
        <f t="shared" si="1"/>
        <v>0.055208333333333325</v>
      </c>
      <c r="K14" s="23">
        <f t="shared" si="2"/>
        <v>0.06842592592592593</v>
      </c>
      <c r="L14" s="48">
        <f t="shared" si="3"/>
        <v>0.01288194444444446</v>
      </c>
    </row>
    <row r="15" spans="1:12" ht="15.75" customHeight="1">
      <c r="A15" s="44">
        <f>IF(Records!B18="","",Records!A18)</f>
        <v>34</v>
      </c>
      <c r="B15" s="43" t="str">
        <f>IF(Records!B18="","",Records!B18)</f>
        <v>Jayden Thrush</v>
      </c>
      <c r="C15" s="43" t="str">
        <f>IF(Records!C18="","",Records!C18)</f>
        <v>Over 40</v>
      </c>
      <c r="D15" s="23">
        <f>Records!H18</f>
        <v>0</v>
      </c>
      <c r="E15" s="23">
        <f>Records!I18</f>
        <v>0.04974537037037038</v>
      </c>
      <c r="F15" s="23">
        <f>Records!J18</f>
        <v>0.10572916666666667</v>
      </c>
      <c r="G15" s="23">
        <f>Records!K18</f>
        <v>0.17304398148148148</v>
      </c>
      <c r="H15" s="52">
        <f>IF(Records!L18&lt;TIME(0,0,1),"DNF",Records!L18)</f>
        <v>0.1875578703703704</v>
      </c>
      <c r="I15" s="23">
        <f t="shared" si="0"/>
        <v>0.04974537037037038</v>
      </c>
      <c r="J15" s="23">
        <f t="shared" si="1"/>
        <v>0.05598379629629629</v>
      </c>
      <c r="K15" s="23">
        <f t="shared" si="2"/>
        <v>0.06731481481481481</v>
      </c>
      <c r="L15" s="48">
        <f t="shared" si="3"/>
        <v>0.01451388888888891</v>
      </c>
    </row>
    <row r="16" spans="1:12" ht="15.75" customHeight="1">
      <c r="A16" s="44">
        <f>IF(Records!B15="","",Records!A15)</f>
        <v>31</v>
      </c>
      <c r="B16" s="43" t="str">
        <f>IF(Records!B15="","",Records!B15)</f>
        <v>Geoff Breese</v>
      </c>
      <c r="C16" s="43" t="str">
        <f>IF(Records!C15="","",Records!C15)</f>
        <v>Over 50</v>
      </c>
      <c r="D16" s="23">
        <f>Records!H15</f>
        <v>0</v>
      </c>
      <c r="E16" s="23">
        <f>Records!I15</f>
        <v>0.05254629629629629</v>
      </c>
      <c r="F16" s="23">
        <f>Records!J15</f>
        <v>0.11365740740740742</v>
      </c>
      <c r="G16" s="23">
        <f>Records!K15</f>
        <v>0.17565972222222223</v>
      </c>
      <c r="H16" s="52">
        <f>IF(Records!L15&lt;TIME(0,0,1),"DNF",Records!L15)</f>
        <v>0.19015046296296298</v>
      </c>
      <c r="I16" s="23">
        <f t="shared" si="0"/>
        <v>0.05254629629629629</v>
      </c>
      <c r="J16" s="23">
        <f t="shared" si="1"/>
        <v>0.06111111111111112</v>
      </c>
      <c r="K16" s="23">
        <f t="shared" si="2"/>
        <v>0.062002314814814816</v>
      </c>
      <c r="L16" s="48">
        <f t="shared" si="3"/>
        <v>0.014490740740740748</v>
      </c>
    </row>
    <row r="17" spans="1:12" ht="15">
      <c r="A17" s="44">
        <f>IF(Records!B34="","",Records!A34)</f>
        <v>53</v>
      </c>
      <c r="B17" s="43" t="str">
        <f>IF(Records!B34="","",Records!B34)</f>
        <v>Tony Wilson</v>
      </c>
      <c r="C17" s="43" t="str">
        <f>IF(Records!C34="","",Records!C34)</f>
        <v>Over 50</v>
      </c>
      <c r="D17" s="23">
        <f>Records!H34</f>
        <v>0</v>
      </c>
      <c r="E17" s="23">
        <f>Records!I34</f>
        <v>0.052256944444444446</v>
      </c>
      <c r="F17" s="23">
        <f>Records!J34</f>
        <v>0.1140625</v>
      </c>
      <c r="G17" s="23">
        <f>Records!K34</f>
        <v>0.1828587962962963</v>
      </c>
      <c r="H17" s="52">
        <f>IF(Records!L34&lt;TIME(0,0,1),"DNF",Records!L34)</f>
        <v>0.19773148148148148</v>
      </c>
      <c r="I17" s="23">
        <f t="shared" si="0"/>
        <v>0.052256944444444446</v>
      </c>
      <c r="J17" s="23">
        <f t="shared" si="1"/>
        <v>0.06180555555555555</v>
      </c>
      <c r="K17" s="23">
        <f t="shared" si="2"/>
        <v>0.06879629629629631</v>
      </c>
      <c r="L17" s="48">
        <f t="shared" si="3"/>
        <v>0.01487268518518517</v>
      </c>
    </row>
    <row r="18" spans="1:12" ht="15">
      <c r="A18" s="44">
        <f>IF(Records!B16="","",Records!A16)</f>
        <v>32</v>
      </c>
      <c r="B18" s="43" t="str">
        <f>IF(Records!B16="","",Records!B16)</f>
        <v>Alan Leenaerts</v>
      </c>
      <c r="C18" s="43" t="str">
        <f>IF(Records!C16="","",Records!C16)</f>
        <v>Over 50</v>
      </c>
      <c r="D18" s="23">
        <f>Records!H16</f>
        <v>0</v>
      </c>
      <c r="E18" s="23">
        <f>Records!I16</f>
        <v>0.049999999999999996</v>
      </c>
      <c r="F18" s="23">
        <f>Records!J16</f>
        <v>0.1054976851851852</v>
      </c>
      <c r="G18" s="23">
        <f>Records!K16</f>
        <v>0.18559027777777778</v>
      </c>
      <c r="H18" s="52">
        <f>IF(Records!L16&lt;TIME(0,0,1),"DNF",Records!L16)</f>
        <v>0.1994560185185185</v>
      </c>
      <c r="I18" s="23">
        <f t="shared" si="0"/>
        <v>0.049999999999999996</v>
      </c>
      <c r="J18" s="23">
        <f t="shared" si="1"/>
        <v>0.0554976851851852</v>
      </c>
      <c r="K18" s="23">
        <f t="shared" si="2"/>
        <v>0.08009259259259259</v>
      </c>
      <c r="L18" s="48">
        <f t="shared" si="3"/>
        <v>0.013865740740740706</v>
      </c>
    </row>
    <row r="19" spans="1:12" ht="15">
      <c r="A19" s="44">
        <f>IF(Records!B32="","",Records!A32)</f>
        <v>51</v>
      </c>
      <c r="B19" s="43" t="str">
        <f>IF(Records!B32="","",Records!B32)</f>
        <v>Andrew Wesley</v>
      </c>
      <c r="C19" s="43" t="str">
        <f>IF(Records!C32="","",Records!C32)</f>
        <v>Over 50</v>
      </c>
      <c r="D19" s="23">
        <f>Records!H32</f>
        <v>0</v>
      </c>
      <c r="E19" s="23">
        <f>Records!I32</f>
        <v>0.05648148148148149</v>
      </c>
      <c r="F19" s="23">
        <f>Records!J32</f>
        <v>0.1230324074074074</v>
      </c>
      <c r="G19" s="23">
        <f>Records!K32</f>
        <v>0.19314814814814815</v>
      </c>
      <c r="H19" s="52">
        <f>IF(Records!L32&lt;TIME(0,0,1),"DNF",Records!L32)</f>
        <v>0.21035879629629628</v>
      </c>
      <c r="I19" s="23">
        <f t="shared" si="0"/>
        <v>0.05648148148148149</v>
      </c>
      <c r="J19" s="23">
        <f t="shared" si="1"/>
        <v>0.0665509259259259</v>
      </c>
      <c r="K19" s="23">
        <f t="shared" si="2"/>
        <v>0.07011574074074076</v>
      </c>
      <c r="L19" s="48">
        <f t="shared" si="3"/>
        <v>0.017210648148148128</v>
      </c>
    </row>
    <row r="20" spans="1:12" ht="15">
      <c r="A20" s="44">
        <f>IF(Records!B24="","",Records!A24)</f>
        <v>42</v>
      </c>
      <c r="B20" s="43" t="str">
        <f>IF(Records!B24="","",Records!B24)</f>
        <v>Scott Melgaard</v>
      </c>
      <c r="C20" s="43" t="str">
        <f>IF(Records!C24="","",Records!C24)</f>
        <v>Over 40</v>
      </c>
      <c r="D20" s="23">
        <f>Records!H24</f>
        <v>0</v>
      </c>
      <c r="E20" s="23">
        <f>Records!I24</f>
        <v>0.04878472222222222</v>
      </c>
      <c r="F20" s="23">
        <f>Records!J24</f>
        <v>0.11990740740740741</v>
      </c>
      <c r="G20" s="23">
        <f>Records!K24</f>
        <v>0.19069444444444442</v>
      </c>
      <c r="H20" s="52">
        <f>IF(Records!L24&lt;TIME(0,0,1),"DNF",Records!L24)</f>
        <v>0.21035879629629628</v>
      </c>
      <c r="I20" s="23">
        <f t="shared" si="0"/>
        <v>0.04878472222222222</v>
      </c>
      <c r="J20" s="23">
        <f t="shared" si="1"/>
        <v>0.07112268518518519</v>
      </c>
      <c r="K20" s="23">
        <f t="shared" si="2"/>
        <v>0.07078703703703701</v>
      </c>
      <c r="L20" s="48">
        <f t="shared" si="3"/>
        <v>0.019664351851851863</v>
      </c>
    </row>
    <row r="21" spans="1:12" ht="15">
      <c r="A21" s="44">
        <f>IF(Records!B33="","",Records!A33)</f>
        <v>52</v>
      </c>
      <c r="B21" s="43" t="str">
        <f>IF(Records!B33="","",Records!B33)</f>
        <v>Cameron Cook</v>
      </c>
      <c r="C21" s="43" t="str">
        <f>IF(Records!C33="","",Records!C33)</f>
        <v>Over 40</v>
      </c>
      <c r="D21" s="23">
        <f>Records!H33</f>
        <v>0</v>
      </c>
      <c r="E21" s="23">
        <f>Records!I33</f>
        <v>0.048495370370370376</v>
      </c>
      <c r="F21" s="23">
        <f>Records!J33</f>
        <v>0.13427083333333334</v>
      </c>
      <c r="G21" s="23">
        <f>Records!K33</f>
        <v>0.19781250000000003</v>
      </c>
      <c r="H21" s="52">
        <f>IF(Records!L33&lt;TIME(0,0,1),"DNF",Records!L33)</f>
        <v>0.21266203703703704</v>
      </c>
      <c r="I21" s="23">
        <f t="shared" si="0"/>
        <v>0.048495370370370376</v>
      </c>
      <c r="J21" s="23">
        <f t="shared" si="1"/>
        <v>0.08577546296296296</v>
      </c>
      <c r="K21" s="23">
        <f t="shared" si="2"/>
        <v>0.06354166666666669</v>
      </c>
      <c r="L21" s="48">
        <f t="shared" si="3"/>
        <v>0.014849537037037008</v>
      </c>
    </row>
    <row r="22" spans="1:12" ht="15">
      <c r="A22" s="44">
        <f>IF(Records!B29="","",Records!A29)</f>
        <v>48</v>
      </c>
      <c r="B22" s="43" t="str">
        <f>IF(Records!B29="","",Records!B29)</f>
        <v>Andrew Gray</v>
      </c>
      <c r="C22" s="43" t="str">
        <f>IF(Records!C29="","",Records!C29)</f>
        <v>Over 40</v>
      </c>
      <c r="D22" s="23">
        <f>Records!H29</f>
        <v>0</v>
      </c>
      <c r="E22" s="23">
        <f>Records!I29</f>
        <v>0.06344907407407407</v>
      </c>
      <c r="F22" s="23">
        <f>Records!J29</f>
        <v>0.11446759259259259</v>
      </c>
      <c r="G22" s="23">
        <f>Records!K29</f>
        <v>0.1966550925925926</v>
      </c>
      <c r="H22" s="52">
        <f>IF(Records!L29&lt;TIME(0,0,1),"DNF",Records!L29)</f>
        <v>0.21493055555555554</v>
      </c>
      <c r="I22" s="23">
        <f t="shared" si="0"/>
        <v>0.06344907407407407</v>
      </c>
      <c r="J22" s="23">
        <f t="shared" si="1"/>
        <v>0.05101851851851852</v>
      </c>
      <c r="K22" s="23">
        <f t="shared" si="2"/>
        <v>0.0821875</v>
      </c>
      <c r="L22" s="48">
        <f t="shared" si="3"/>
        <v>0.01827546296296295</v>
      </c>
    </row>
    <row r="23" spans="1:12" ht="15">
      <c r="A23" s="44">
        <f>IF(Records!B40="","",Records!A40)</f>
        <v>59</v>
      </c>
      <c r="B23" s="43" t="str">
        <f>IF(Records!B40="","",Records!B40)</f>
        <v>Nils Bergman</v>
      </c>
      <c r="C23" s="43" t="str">
        <f>IF(Records!C40="","",Records!C40)</f>
        <v>Over 40</v>
      </c>
      <c r="D23" s="23">
        <f>Records!H40</f>
        <v>0</v>
      </c>
      <c r="E23" s="23">
        <f>Records!I40</f>
        <v>0.058715277777777776</v>
      </c>
      <c r="F23" s="23">
        <f>Records!J40</f>
        <v>0.11724537037037037</v>
      </c>
      <c r="G23" s="23">
        <f>Records!K40</f>
        <v>0.19991898148148146</v>
      </c>
      <c r="H23" s="52">
        <f>IF(Records!L40&lt;TIME(0,0,1),"DNF",Records!L40)</f>
        <v>0.21645833333333334</v>
      </c>
      <c r="I23" s="23">
        <f t="shared" si="0"/>
        <v>0.058715277777777776</v>
      </c>
      <c r="J23" s="23">
        <f t="shared" si="1"/>
        <v>0.0585300925925926</v>
      </c>
      <c r="K23" s="23">
        <f t="shared" si="2"/>
        <v>0.08267361111111109</v>
      </c>
      <c r="L23" s="48">
        <f t="shared" si="3"/>
        <v>0.016539351851851875</v>
      </c>
    </row>
    <row r="24" spans="1:12" ht="15">
      <c r="A24" s="44">
        <f>IF(Records!B31="","",Records!A31)</f>
        <v>50</v>
      </c>
      <c r="B24" s="43" t="str">
        <f>IF(Records!B31="","",Records!B31)</f>
        <v>Rhyan Young</v>
      </c>
      <c r="C24" s="43" t="str">
        <f>IF(Records!C31="","",Records!C31)</f>
        <v>Over 40</v>
      </c>
      <c r="D24" s="23">
        <f>Records!H31</f>
        <v>0</v>
      </c>
      <c r="E24" s="23">
        <f>Records!I31</f>
        <v>0.058125</v>
      </c>
      <c r="F24" s="23">
        <f>Records!J31</f>
        <v>0.12233796296296295</v>
      </c>
      <c r="G24" s="23">
        <f>Records!K31</f>
        <v>0.1989699074074074</v>
      </c>
      <c r="H24" s="52">
        <f>IF(Records!L31&lt;TIME(0,0,1),"DNF",Records!L31)</f>
        <v>0.21756944444444445</v>
      </c>
      <c r="I24" s="23">
        <f t="shared" si="0"/>
        <v>0.058125</v>
      </c>
      <c r="J24" s="23">
        <f t="shared" si="1"/>
        <v>0.06421296296296294</v>
      </c>
      <c r="K24" s="23">
        <f t="shared" si="2"/>
        <v>0.07663194444444443</v>
      </c>
      <c r="L24" s="48">
        <f t="shared" si="3"/>
        <v>0.018599537037037067</v>
      </c>
    </row>
    <row r="25" spans="1:12" ht="15">
      <c r="A25" s="44">
        <f>IF(Records!B36="","",Records!A36)</f>
        <v>55</v>
      </c>
      <c r="B25" s="43" t="str">
        <f>IF(Records!B36="","",Records!B36)</f>
        <v>Chet Leverett</v>
      </c>
      <c r="C25" s="43" t="str">
        <f>IF(Records!C36="","",Records!C36)</f>
        <v>Open</v>
      </c>
      <c r="D25" s="23">
        <f>Records!H36</f>
        <v>0</v>
      </c>
      <c r="E25" s="23">
        <f>Records!I36</f>
        <v>0.05758101851851852</v>
      </c>
      <c r="F25" s="23">
        <f>Records!J36</f>
        <v>0.11959490740740741</v>
      </c>
      <c r="G25" s="23">
        <f>Records!K36</f>
        <v>0.20200231481481482</v>
      </c>
      <c r="H25" s="52">
        <f>IF(Records!L36&lt;TIME(0,0,1),"DNF",Records!L36)</f>
        <v>0.21818287037037035</v>
      </c>
      <c r="I25" s="23">
        <f t="shared" si="0"/>
        <v>0.05758101851851852</v>
      </c>
      <c r="J25" s="23">
        <f t="shared" si="1"/>
        <v>0.062013888888888896</v>
      </c>
      <c r="K25" s="23">
        <f t="shared" si="2"/>
        <v>0.0824074074074074</v>
      </c>
      <c r="L25" s="48">
        <f t="shared" si="3"/>
        <v>0.01618055555555553</v>
      </c>
    </row>
    <row r="26" spans="1:12" ht="15">
      <c r="A26" s="44">
        <f>IF(Records!B23="","",Records!A23)</f>
        <v>40</v>
      </c>
      <c r="B26" s="43" t="str">
        <f>IF(Records!B23="","",Records!B23)</f>
        <v>Daniel Bowen</v>
      </c>
      <c r="C26" s="43" t="str">
        <f>IF(Records!C23="","",Records!C23)</f>
        <v>Open</v>
      </c>
      <c r="D26" s="23">
        <f>Records!H23</f>
        <v>0</v>
      </c>
      <c r="E26" s="23">
        <f>Records!I23</f>
        <v>0.05451388888888889</v>
      </c>
      <c r="F26" s="23">
        <f>Records!J23</f>
        <v>0.1252777777777778</v>
      </c>
      <c r="G26" s="23">
        <f>Records!K23</f>
        <v>0.2030671296296296</v>
      </c>
      <c r="H26" s="52">
        <f>IF(Records!L23&lt;TIME(0,0,1),"DNF",Records!L23)</f>
        <v>0.22104166666666666</v>
      </c>
      <c r="I26" s="23">
        <f t="shared" si="0"/>
        <v>0.05451388888888889</v>
      </c>
      <c r="J26" s="23">
        <f t="shared" si="1"/>
        <v>0.0707638888888889</v>
      </c>
      <c r="K26" s="23">
        <f t="shared" si="2"/>
        <v>0.07778935185185182</v>
      </c>
      <c r="L26" s="48">
        <f t="shared" si="3"/>
        <v>0.017974537037037053</v>
      </c>
    </row>
    <row r="27" spans="1:12" ht="15">
      <c r="A27" s="44">
        <f>IF(Records!B17="","",Records!A17)</f>
        <v>33</v>
      </c>
      <c r="B27" s="43" t="str">
        <f>IF(Records!B17="","",Records!B17)</f>
        <v>Daniel Goldsworthy</v>
      </c>
      <c r="C27" s="43" t="str">
        <f>IF(Records!C17="","",Records!C17)</f>
        <v>Open</v>
      </c>
      <c r="D27" s="23">
        <f>Records!H17</f>
        <v>0</v>
      </c>
      <c r="E27" s="23">
        <f>Records!I17</f>
        <v>0.056134259259259266</v>
      </c>
      <c r="F27" s="23">
        <f>Records!J17</f>
        <v>0.1173611111111111</v>
      </c>
      <c r="G27" s="23">
        <f>Records!K17</f>
        <v>0.21243055555555557</v>
      </c>
      <c r="H27" s="52">
        <f>IF(Records!L17&lt;TIME(0,0,1),"DNF",Records!L17)</f>
        <v>0.22835648148148147</v>
      </c>
      <c r="I27" s="23">
        <f t="shared" si="0"/>
        <v>0.056134259259259266</v>
      </c>
      <c r="J27" s="23">
        <f t="shared" si="1"/>
        <v>0.06122685185185183</v>
      </c>
      <c r="K27" s="23">
        <f t="shared" si="2"/>
        <v>0.09506944444444447</v>
      </c>
      <c r="L27" s="48">
        <f t="shared" si="3"/>
        <v>0.0159259259259259</v>
      </c>
    </row>
    <row r="28" spans="1:12" ht="15">
      <c r="A28" s="44">
        <f>IF(Records!B28="","",Records!A28)</f>
        <v>46</v>
      </c>
      <c r="B28" s="43" t="str">
        <f>IF(Records!B28="","",Records!B28)</f>
        <v>Tony Desailly</v>
      </c>
      <c r="C28" s="43" t="str">
        <f>IF(Records!C28="","",Records!C28)</f>
        <v>Over 60</v>
      </c>
      <c r="D28" s="23">
        <f>Records!H28</f>
        <v>0</v>
      </c>
      <c r="E28" s="23">
        <f>Records!I28</f>
        <v>0.05732638888888889</v>
      </c>
      <c r="F28" s="23">
        <f>Records!J28</f>
        <v>0.1292824074074074</v>
      </c>
      <c r="G28" s="23">
        <f>Records!K28</f>
        <v>0.21976851851851853</v>
      </c>
      <c r="H28" s="52">
        <f>IF(Records!L28&lt;TIME(0,0,1),"DNF",Records!L28)</f>
        <v>0.23350694444444445</v>
      </c>
      <c r="I28" s="23">
        <f t="shared" si="0"/>
        <v>0.05732638888888889</v>
      </c>
      <c r="J28" s="23">
        <f t="shared" si="1"/>
        <v>0.07195601851851852</v>
      </c>
      <c r="K28" s="23">
        <f t="shared" si="2"/>
        <v>0.09048611111111113</v>
      </c>
      <c r="L28" s="48">
        <f t="shared" si="3"/>
        <v>0.013738425925925918</v>
      </c>
    </row>
    <row r="29" spans="1:12" ht="15">
      <c r="A29" s="44">
        <f>IF(Records!B20="","",Records!A20)</f>
        <v>36</v>
      </c>
      <c r="B29" s="43" t="str">
        <f>IF(Records!B20="","",Records!B20)</f>
        <v>Daniel Porceddu</v>
      </c>
      <c r="C29" s="43" t="str">
        <f>IF(Records!C20="","",Records!C20)</f>
        <v>Over 50</v>
      </c>
      <c r="D29" s="23">
        <f>Records!H20</f>
        <v>0</v>
      </c>
      <c r="E29" s="23">
        <f>Records!I20</f>
        <v>0.054155092592592595</v>
      </c>
      <c r="F29" s="23">
        <f>Records!J20</f>
        <v>0.13547453703703705</v>
      </c>
      <c r="G29" s="23">
        <f>Records!K20</f>
        <v>0.21953703703703706</v>
      </c>
      <c r="H29" s="52">
        <f>IF(Records!L20&lt;TIME(0,0,1),"DNF",Records!L20)</f>
        <v>0.2340277777777778</v>
      </c>
      <c r="I29" s="23">
        <f t="shared" si="0"/>
        <v>0.054155092592592595</v>
      </c>
      <c r="J29" s="23">
        <f t="shared" si="1"/>
        <v>0.08131944444444444</v>
      </c>
      <c r="K29" s="23">
        <f t="shared" si="2"/>
        <v>0.08406250000000001</v>
      </c>
      <c r="L29" s="48">
        <f t="shared" si="3"/>
        <v>0.014490740740740748</v>
      </c>
    </row>
    <row r="30" spans="1:12" ht="15">
      <c r="A30" s="44">
        <f>IF(Records!B35="","",Records!A35)</f>
        <v>54</v>
      </c>
      <c r="B30" s="43" t="str">
        <f>IF(Records!B35="","",Records!B35)</f>
        <v>Kevin Wheeler</v>
      </c>
      <c r="C30" s="43" t="str">
        <f>IF(Records!C35="","",Records!C35)</f>
        <v>Over 50</v>
      </c>
      <c r="D30" s="23">
        <f>Records!H35</f>
        <v>0</v>
      </c>
      <c r="E30" s="23">
        <f>Records!I35</f>
        <v>0.0645949074074074</v>
      </c>
      <c r="F30" s="23">
        <f>Records!J35</f>
        <v>0.1363310185185185</v>
      </c>
      <c r="G30" s="23">
        <f>Records!K35</f>
        <v>0.23233796296296297</v>
      </c>
      <c r="H30" s="52">
        <f>IF(Records!L35&lt;TIME(0,0,1),"DNF",Records!L35)</f>
        <v>0.2485300925925926</v>
      </c>
      <c r="I30" s="23">
        <f t="shared" si="0"/>
        <v>0.0645949074074074</v>
      </c>
      <c r="J30" s="23">
        <f t="shared" si="1"/>
        <v>0.0717361111111111</v>
      </c>
      <c r="K30" s="23">
        <f t="shared" si="2"/>
        <v>0.09600694444444446</v>
      </c>
      <c r="L30" s="48">
        <f t="shared" si="3"/>
        <v>0.016192129629629626</v>
      </c>
    </row>
    <row r="31" spans="1:12" ht="15">
      <c r="A31" s="44">
        <f>IF(Records!B19="","",Records!A19)</f>
        <v>35</v>
      </c>
      <c r="B31" s="43" t="str">
        <f>IF(Records!B19="","",Records!B19)</f>
        <v>Blake Henderson</v>
      </c>
      <c r="C31" s="43" t="str">
        <f>IF(Records!C19="","",Records!C19)</f>
        <v>Open</v>
      </c>
      <c r="D31" s="23">
        <f>Records!H19</f>
        <v>0</v>
      </c>
      <c r="E31" s="23">
        <f>Records!I19</f>
        <v>0.0662962962962963</v>
      </c>
      <c r="F31" s="23">
        <f>Records!J19</f>
        <v>0.13547453703703705</v>
      </c>
      <c r="G31" s="23">
        <f>Records!K19</f>
        <v>0.23997685185185183</v>
      </c>
      <c r="H31" s="52">
        <f>IF(Records!L19&lt;TIME(0,0,1),"DNF",Records!L19)</f>
        <v>0.2547337962962963</v>
      </c>
      <c r="I31" s="23">
        <f t="shared" si="0"/>
        <v>0.0662962962962963</v>
      </c>
      <c r="J31" s="23">
        <f t="shared" si="1"/>
        <v>0.06917824074074075</v>
      </c>
      <c r="K31" s="23">
        <f t="shared" si="2"/>
        <v>0.10450231481481478</v>
      </c>
      <c r="L31" s="48">
        <f t="shared" si="3"/>
        <v>0.014756944444444448</v>
      </c>
    </row>
    <row r="32" spans="1:12" ht="15">
      <c r="A32" s="44">
        <f>IF(Records!B21="","",Records!A21)</f>
        <v>37</v>
      </c>
      <c r="B32" s="43" t="str">
        <f>IF(Records!B21="","",Records!B21)</f>
        <v>Andrew Kovac</v>
      </c>
      <c r="C32" s="43" t="str">
        <f>IF(Records!C21="","",Records!C21)</f>
        <v>Open</v>
      </c>
      <c r="D32" s="23">
        <f>Records!H21</f>
        <v>0</v>
      </c>
      <c r="E32" s="23">
        <f>Records!I21</f>
        <v>0.0662962962962963</v>
      </c>
      <c r="F32" s="23">
        <f>Records!J21</f>
        <v>0.14141203703703703</v>
      </c>
      <c r="G32" s="23">
        <f>Records!K21</f>
        <v>0.24149305555555556</v>
      </c>
      <c r="H32" s="52">
        <f>IF(Records!L21&lt;TIME(0,0,1),"DNF",Records!L21)</f>
        <v>0.25917824074074075</v>
      </c>
      <c r="I32" s="23">
        <f t="shared" si="0"/>
        <v>0.0662962962962963</v>
      </c>
      <c r="J32" s="23">
        <f t="shared" si="1"/>
        <v>0.07511574074074073</v>
      </c>
      <c r="K32" s="23">
        <f t="shared" si="2"/>
        <v>0.10008101851851853</v>
      </c>
      <c r="L32" s="48">
        <f t="shared" si="3"/>
        <v>0.017685185185185193</v>
      </c>
    </row>
    <row r="33" spans="1:12" ht="15">
      <c r="A33" s="44">
        <f>IF(Records!B38="","",Records!A38)</f>
        <v>57</v>
      </c>
      <c r="B33" s="43" t="str">
        <f>IF(Records!B38="","",Records!B38)</f>
        <v>Travis Coulson</v>
      </c>
      <c r="C33" s="43" t="str">
        <f>IF(Records!C38="","",Records!C38)</f>
        <v>Over 40</v>
      </c>
      <c r="D33" s="23">
        <f>Records!H38</f>
        <v>0</v>
      </c>
      <c r="E33" s="23">
        <f>Records!I38</f>
        <v>0</v>
      </c>
      <c r="F33" s="23">
        <f>Records!J38</f>
        <v>0</v>
      </c>
      <c r="G33" s="23">
        <f>Records!K38</f>
        <v>0</v>
      </c>
      <c r="H33" s="146" t="str">
        <f>IF(Records!L38&lt;TIME(0,0,1),"DNF",Records!L38)</f>
        <v>DNF</v>
      </c>
      <c r="I33" s="23">
        <f t="shared" si="0"/>
        <v>0</v>
      </c>
      <c r="J33" s="23">
        <f t="shared" si="1"/>
        <v>0</v>
      </c>
      <c r="K33" s="23">
        <f t="shared" si="2"/>
        <v>0</v>
      </c>
      <c r="L33" s="48" t="str">
        <f t="shared" si="3"/>
        <v>DNF</v>
      </c>
    </row>
    <row r="34" spans="1:12" ht="15">
      <c r="A34" s="44">
        <f>IF(Records!B22="","",Records!A22)</f>
        <v>38</v>
      </c>
      <c r="B34" s="43" t="str">
        <f>IF(Records!B22="","",Records!B22)</f>
        <v>Paul Kovac</v>
      </c>
      <c r="C34" s="43" t="str">
        <f>IF(Records!C22="","",Records!C22)</f>
        <v>Open</v>
      </c>
      <c r="D34" s="23">
        <f>Records!H22</f>
        <v>0</v>
      </c>
      <c r="E34" s="23">
        <f>Records!I22</f>
        <v>0</v>
      </c>
      <c r="F34" s="23">
        <f>Records!J22</f>
        <v>0</v>
      </c>
      <c r="G34" s="23">
        <f>Records!K22</f>
        <v>0</v>
      </c>
      <c r="H34" s="52" t="str">
        <f>IF(Records!L22&lt;TIME(0,0,1),"DNS",Records!L22)</f>
        <v>DNS</v>
      </c>
      <c r="I34" s="23">
        <f t="shared" si="0"/>
        <v>0</v>
      </c>
      <c r="J34" s="23">
        <f t="shared" si="1"/>
        <v>0</v>
      </c>
      <c r="K34" s="23">
        <f t="shared" si="2"/>
        <v>0</v>
      </c>
      <c r="L34" s="48" t="str">
        <f>IF(H34="dns","DNS",H34-G34)</f>
        <v>DNS</v>
      </c>
    </row>
  </sheetData>
  <sheetProtection/>
  <autoFilter ref="A7:L16">
    <sortState ref="A8:L34">
      <sortCondition sortBy="value" ref="H8:H34"/>
    </sortState>
  </autoFilter>
  <mergeCells count="3">
    <mergeCell ref="I4:L4"/>
    <mergeCell ref="C2:L2"/>
    <mergeCell ref="C1:L1"/>
  </mergeCells>
  <conditionalFormatting sqref="H8:H32">
    <cfRule type="cellIs" priority="3" dxfId="0" operator="equal" stopIfTrue="1">
      <formula>"dnf"</formula>
    </cfRule>
  </conditionalFormatting>
  <printOptions/>
  <pageMargins left="0.36000000000000004" right="0.36000000000000004" top="1" bottom="1" header="0.5" footer="0.5"/>
  <pageSetup fitToHeight="1" fitToWidth="1" orientation="landscape" paperSize="9" scale="78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6"/>
  <sheetViews>
    <sheetView zoomScalePageLayoutView="0" workbookViewId="0" topLeftCell="A1">
      <selection activeCell="A18" sqref="A18"/>
    </sheetView>
  </sheetViews>
  <sheetFormatPr defaultColWidth="10.75390625" defaultRowHeight="12.75"/>
  <cols>
    <col min="1" max="1" width="10.00390625" style="10" customWidth="1"/>
    <col min="2" max="2" width="20.125" style="108" customWidth="1"/>
    <col min="3" max="3" width="12.75390625" style="7" customWidth="1"/>
    <col min="4" max="4" width="8.75390625" style="8" customWidth="1"/>
    <col min="5" max="8" width="10.00390625" style="8" customWidth="1"/>
    <col min="9" max="9" width="12.125" style="8" customWidth="1"/>
    <col min="10" max="10" width="11.625" style="8" customWidth="1"/>
    <col min="11" max="11" width="12.125" style="8" customWidth="1"/>
    <col min="12" max="12" width="13.125" style="8" customWidth="1"/>
    <col min="13" max="16" width="12.125" style="8" customWidth="1"/>
    <col min="17" max="16384" width="10.75390625" style="15" customWidth="1"/>
  </cols>
  <sheetData>
    <row r="1" spans="2:16" ht="27.75" customHeight="1">
      <c r="B1" s="101"/>
      <c r="C1" s="160" t="s">
        <v>64</v>
      </c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2"/>
    </row>
    <row r="2" spans="2:16" ht="27.75" customHeight="1">
      <c r="B2" s="101"/>
      <c r="C2" s="160" t="s">
        <v>20</v>
      </c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2"/>
    </row>
    <row r="3" spans="1:16" s="16" customFormat="1" ht="9" customHeight="1">
      <c r="A3" s="39"/>
      <c r="B3" s="102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5"/>
    </row>
    <row r="4" spans="1:16" s="27" customFormat="1" ht="18.75">
      <c r="A4" s="40"/>
      <c r="B4" s="103"/>
      <c r="C4" s="109"/>
      <c r="D4" s="60"/>
      <c r="E4" s="60"/>
      <c r="F4" s="60"/>
      <c r="G4" s="60"/>
      <c r="H4" s="61"/>
      <c r="I4" s="166" t="s">
        <v>149</v>
      </c>
      <c r="J4" s="166"/>
      <c r="K4" s="166"/>
      <c r="L4" s="166"/>
      <c r="M4" s="166"/>
      <c r="N4" s="166"/>
      <c r="O4" s="166"/>
      <c r="P4" s="167"/>
    </row>
    <row r="5" spans="1:16" s="28" customFormat="1" ht="47.25">
      <c r="A5" s="45" t="s">
        <v>0</v>
      </c>
      <c r="B5" s="104" t="s">
        <v>1</v>
      </c>
      <c r="C5" s="46" t="s">
        <v>50</v>
      </c>
      <c r="D5" s="47" t="s">
        <v>11</v>
      </c>
      <c r="E5" s="47" t="s">
        <v>5</v>
      </c>
      <c r="F5" s="47" t="s">
        <v>6</v>
      </c>
      <c r="G5" s="47" t="s">
        <v>11</v>
      </c>
      <c r="H5" s="49" t="s">
        <v>52</v>
      </c>
      <c r="I5" s="47" t="s">
        <v>3</v>
      </c>
      <c r="J5" s="47" t="s">
        <v>151</v>
      </c>
      <c r="K5" s="47" t="s">
        <v>7</v>
      </c>
      <c r="L5" s="47" t="s">
        <v>151</v>
      </c>
      <c r="M5" s="47" t="s">
        <v>152</v>
      </c>
      <c r="N5" s="47" t="s">
        <v>151</v>
      </c>
      <c r="O5" s="47" t="s">
        <v>51</v>
      </c>
      <c r="P5" s="53" t="s">
        <v>151</v>
      </c>
    </row>
    <row r="6" spans="1:16" s="17" customFormat="1" ht="12.75">
      <c r="A6" s="41"/>
      <c r="B6" s="105"/>
      <c r="C6" s="18"/>
      <c r="D6" s="19"/>
      <c r="E6" s="19"/>
      <c r="F6" s="19"/>
      <c r="G6" s="19"/>
      <c r="H6" s="50"/>
      <c r="I6" s="19"/>
      <c r="J6" s="19"/>
      <c r="K6" s="19"/>
      <c r="L6" s="19"/>
      <c r="M6" s="19"/>
      <c r="N6" s="19"/>
      <c r="O6" s="19"/>
      <c r="P6" s="50"/>
    </row>
    <row r="7" spans="1:16" s="17" customFormat="1" ht="12.75">
      <c r="A7" s="42"/>
      <c r="B7" s="106"/>
      <c r="C7" s="20"/>
      <c r="D7" s="21"/>
      <c r="E7" s="21"/>
      <c r="F7" s="21"/>
      <c r="G7" s="21"/>
      <c r="H7" s="51"/>
      <c r="I7" s="21"/>
      <c r="J7" s="21"/>
      <c r="K7" s="21"/>
      <c r="L7" s="21"/>
      <c r="M7" s="21"/>
      <c r="N7" s="21"/>
      <c r="O7" s="21"/>
      <c r="P7" s="51"/>
    </row>
    <row r="8" spans="1:16" s="17" customFormat="1" ht="15">
      <c r="A8" s="44">
        <f>IF(Records!B44="","",Records!A44)</f>
        <v>61</v>
      </c>
      <c r="B8" s="107" t="str">
        <f>IF(Records!B44="","",Records!B44)</f>
        <v>Anticipating DOMS</v>
      </c>
      <c r="C8" s="107" t="str">
        <f>IF(Records!C44="","",Records!C44)</f>
        <v>Open Male</v>
      </c>
      <c r="D8" s="23">
        <f>Records!H44</f>
        <v>0</v>
      </c>
      <c r="E8" s="23">
        <f>Records!I44</f>
        <v>0.041493055555555554</v>
      </c>
      <c r="F8" s="23">
        <f>Records!J44</f>
        <v>0.09131944444444445</v>
      </c>
      <c r="G8" s="23">
        <f>Records!K44</f>
        <v>0.1502314814814815</v>
      </c>
      <c r="H8" s="52">
        <f>IF(Records!L44&lt;TIME(0,0,1),"DNF",Records!L44)</f>
        <v>0.15929398148148147</v>
      </c>
      <c r="I8" s="23">
        <f aca="true" t="shared" si="0" ref="I8:I16">E8-D8</f>
        <v>0.041493055555555554</v>
      </c>
      <c r="J8" s="143" t="str">
        <f>IF(Records!D44="","",Records!D44)</f>
        <v>Oscar Reid</v>
      </c>
      <c r="K8" s="23">
        <f aca="true" t="shared" si="1" ref="K8:K16">F8-E8</f>
        <v>0.0498263888888889</v>
      </c>
      <c r="L8" s="144" t="str">
        <f>IF(Records!E44="","",Records!E44)</f>
        <v>Hal Curwen-Walker</v>
      </c>
      <c r="M8" s="23">
        <f aca="true" t="shared" si="2" ref="M8:M16">G8-F8</f>
        <v>0.05891203703703704</v>
      </c>
      <c r="N8" s="144" t="str">
        <f>IF(Records!F44="","",Records!F44)</f>
        <v>Stuart Livingston</v>
      </c>
      <c r="O8" s="23">
        <f aca="true" t="shared" si="3" ref="O8:O16">IF(H8="dnf","DNF",H8-G8)</f>
        <v>0.009062499999999973</v>
      </c>
      <c r="P8" s="145" t="str">
        <f>IF(Records!G44="","",Records!G44)</f>
        <v>Oscar Reid</v>
      </c>
    </row>
    <row r="9" spans="1:16" ht="15.75" customHeight="1">
      <c r="A9" s="44">
        <f>IF(Records!B47="","",Records!A47)</f>
        <v>65</v>
      </c>
      <c r="B9" s="107" t="str">
        <f>IF(Records!B47="","",Records!B47)</f>
        <v>Vigor Mixed</v>
      </c>
      <c r="C9" s="107" t="str">
        <f>IF(Records!C47="","",Records!C47)</f>
        <v>Open Mixed</v>
      </c>
      <c r="D9" s="23">
        <f>Records!H47</f>
        <v>0</v>
      </c>
      <c r="E9" s="23">
        <f>Records!I47</f>
        <v>0.05144675925925926</v>
      </c>
      <c r="F9" s="23">
        <f>Records!J47</f>
        <v>0.09878472222222223</v>
      </c>
      <c r="G9" s="23">
        <f>Records!K47</f>
        <v>0.17188657407407407</v>
      </c>
      <c r="H9" s="52">
        <f>IF(Records!L47&lt;TIME(0,0,1),"DNF",Records!L47)</f>
        <v>0.1853935185185185</v>
      </c>
      <c r="I9" s="23">
        <f t="shared" si="0"/>
        <v>0.05144675925925926</v>
      </c>
      <c r="J9" s="143" t="str">
        <f>IF(Records!D47="","",Records!D47)</f>
        <v>Martin Holt</v>
      </c>
      <c r="K9" s="23">
        <f t="shared" si="1"/>
        <v>0.04733796296296297</v>
      </c>
      <c r="L9" s="144" t="str">
        <f>IF(Records!E47="","",Records!E47)</f>
        <v>Kayla Whinray</v>
      </c>
      <c r="M9" s="23">
        <f t="shared" si="2"/>
        <v>0.07310185185185183</v>
      </c>
      <c r="N9" s="144" t="str">
        <f>IF(Records!F47="","",Records!F47)</f>
        <v>Martin Holt</v>
      </c>
      <c r="O9" s="23">
        <f t="shared" si="3"/>
        <v>0.013506944444444446</v>
      </c>
      <c r="P9" s="145" t="str">
        <f>IF(Records!G47="","",Records!G47)</f>
        <v>Martin Holt</v>
      </c>
    </row>
    <row r="10" spans="1:16" ht="30.75" customHeight="1">
      <c r="A10" s="44">
        <f>IF(Records!B48="","",Records!A48)</f>
        <v>66</v>
      </c>
      <c r="B10" s="107" t="str">
        <f>IF(Records!B48="","",Records!B48)</f>
        <v>Chippy Chasers</v>
      </c>
      <c r="C10" s="107" t="str">
        <f>IF(Records!C48="","",Records!C48)</f>
        <v>Open Mixed</v>
      </c>
      <c r="D10" s="23">
        <f>Records!H48</f>
        <v>0</v>
      </c>
      <c r="E10" s="23">
        <f>Records!I48</f>
        <v>0.06357638888888889</v>
      </c>
      <c r="F10" s="23">
        <f>Records!J48</f>
        <v>0.11336805555555556</v>
      </c>
      <c r="G10" s="23">
        <f>Records!K48</f>
        <v>0.1751851851851852</v>
      </c>
      <c r="H10" s="52">
        <f>IF(Records!L48&lt;TIME(0,0,1),"DNF",Records!L48)</f>
        <v>0.18702546296296296</v>
      </c>
      <c r="I10" s="23">
        <f t="shared" si="0"/>
        <v>0.06357638888888889</v>
      </c>
      <c r="J10" s="143" t="str">
        <f>IF(Records!D48="","",Records!D48)</f>
        <v>Natasha Green</v>
      </c>
      <c r="K10" s="23">
        <f t="shared" si="1"/>
        <v>0.049791666666666665</v>
      </c>
      <c r="L10" s="144" t="str">
        <f>IF(Records!E48="","",Records!E48)</f>
        <v>Timofey Suprun</v>
      </c>
      <c r="M10" s="23">
        <f t="shared" si="2"/>
        <v>0.06181712962962964</v>
      </c>
      <c r="N10" s="144" t="str">
        <f>IF(Records!F48="","",Records!F48)</f>
        <v>Dennis Day</v>
      </c>
      <c r="O10" s="23">
        <f t="shared" si="3"/>
        <v>0.011840277777777769</v>
      </c>
      <c r="P10" s="145" t="str">
        <f>IF(Records!G48="","",Records!G48)</f>
        <v>Timofey Suprun</v>
      </c>
    </row>
    <row r="11" spans="1:16" ht="15.75" customHeight="1">
      <c r="A11" s="44">
        <f>IF(Records!B49="","",Records!A49)</f>
        <v>67</v>
      </c>
      <c r="B11" s="107" t="str">
        <f>IF(Records!B49="","",Records!B49)</f>
        <v>Franzke Family</v>
      </c>
      <c r="C11" s="107" t="str">
        <f>IF(Records!C49="","",Records!C49)</f>
        <v>Open Mixed</v>
      </c>
      <c r="D11" s="23">
        <f>Records!H49</f>
        <v>0</v>
      </c>
      <c r="E11" s="23">
        <f>Records!I49</f>
        <v>0.049490740740740745</v>
      </c>
      <c r="F11" s="23">
        <f>Records!J49</f>
        <v>0.10122685185185186</v>
      </c>
      <c r="G11" s="23">
        <f>Records!K49</f>
        <v>0.18449074074074076</v>
      </c>
      <c r="H11" s="52">
        <f>IF(Records!L49&lt;TIME(0,0,1),"DNF",Records!L49)</f>
        <v>0.19641203703703702</v>
      </c>
      <c r="I11" s="23">
        <f t="shared" si="0"/>
        <v>0.049490740740740745</v>
      </c>
      <c r="J11" s="143" t="str">
        <f>IF(Records!D49="","",Records!D49)</f>
        <v>Ian Franzke</v>
      </c>
      <c r="K11" s="23">
        <f t="shared" si="1"/>
        <v>0.051736111111111115</v>
      </c>
      <c r="L11" s="144" t="str">
        <f>IF(Records!E49="","",Records!E49)</f>
        <v>Ian Franzke</v>
      </c>
      <c r="M11" s="23">
        <f t="shared" si="2"/>
        <v>0.0832638888888889</v>
      </c>
      <c r="N11" s="144" t="str">
        <f>IF(Records!F49="","",Records!F49)</f>
        <v>Rosie Franzke</v>
      </c>
      <c r="O11" s="23">
        <f t="shared" si="3"/>
        <v>0.011921296296296263</v>
      </c>
      <c r="P11" s="145" t="str">
        <f>IF(Records!G49="","",Records!G49)</f>
        <v>Bethany Franzke</v>
      </c>
    </row>
    <row r="12" spans="1:16" ht="15.75" customHeight="1">
      <c r="A12" s="44">
        <f>IF(Records!B50="","",Records!A50)</f>
        <v>68</v>
      </c>
      <c r="B12" s="107" t="str">
        <f>IF(Records!B50="","",Records!B50)</f>
        <v>Fuelled by FOMO</v>
      </c>
      <c r="C12" s="107" t="str">
        <f>IF(Records!C50="","",Records!C50)</f>
        <v>Open Mixed</v>
      </c>
      <c r="D12" s="23">
        <f>Records!H50</f>
        <v>0</v>
      </c>
      <c r="E12" s="23">
        <f>Records!I50</f>
        <v>0.06932870370370371</v>
      </c>
      <c r="F12" s="23">
        <f>Records!J50</f>
        <v>0.12138888888888888</v>
      </c>
      <c r="G12" s="23">
        <f>Records!K50</f>
        <v>0.18469907407407407</v>
      </c>
      <c r="H12" s="52">
        <f>IF(Records!L50&lt;TIME(0,0,1),"DNF",Records!L50)</f>
        <v>0.19795138888888889</v>
      </c>
      <c r="I12" s="23">
        <f t="shared" si="0"/>
        <v>0.06932870370370371</v>
      </c>
      <c r="J12" s="143" t="str">
        <f>IF(Records!D50="","",Records!D50)</f>
        <v>Darren Borschmann</v>
      </c>
      <c r="K12" s="23">
        <f t="shared" si="1"/>
        <v>0.05206018518518517</v>
      </c>
      <c r="L12" s="144" t="str">
        <f>IF(Records!E50="","",Records!E50)</f>
        <v>Emily Arnott</v>
      </c>
      <c r="M12" s="23">
        <f t="shared" si="2"/>
        <v>0.06331018518518519</v>
      </c>
      <c r="N12" s="144" t="str">
        <f>IF(Records!F50="","",Records!F50)</f>
        <v>Julie Blake</v>
      </c>
      <c r="O12" s="23">
        <f t="shared" si="3"/>
        <v>0.013252314814814814</v>
      </c>
      <c r="P12" s="145" t="str">
        <f>IF(Records!G50="","",Records!G50)</f>
        <v>Emily Arnott</v>
      </c>
    </row>
    <row r="13" spans="1:16" ht="24" customHeight="1">
      <c r="A13" s="44">
        <f>IF(Records!B45="","",Records!A45)</f>
        <v>62</v>
      </c>
      <c r="B13" s="140" t="str">
        <f>IF(Records!B45="","",Records!B45)</f>
        <v>The Best Trilogies come in threes</v>
      </c>
      <c r="C13" s="107" t="str">
        <f>IF(Records!C45="","",Records!C45)</f>
        <v>Open Male</v>
      </c>
      <c r="D13" s="23">
        <f>Records!H45</f>
        <v>0</v>
      </c>
      <c r="E13" s="23">
        <f>Records!I45</f>
        <v>0.06649305555555556</v>
      </c>
      <c r="F13" s="23">
        <f>Records!J45</f>
        <v>0.12138888888888888</v>
      </c>
      <c r="G13" s="23">
        <f>Records!K45</f>
        <v>0.20453703703703704</v>
      </c>
      <c r="H13" s="52">
        <f>IF(Records!L45&lt;TIME(0,0,1),"DNF",Records!L45)</f>
        <v>0.2185763888888889</v>
      </c>
      <c r="I13" s="23">
        <f t="shared" si="0"/>
        <v>0.06649305555555556</v>
      </c>
      <c r="J13" s="143" t="str">
        <f>IF(Records!D45="","",Records!D45)</f>
        <v>Adam Dyde</v>
      </c>
      <c r="K13" s="23">
        <f t="shared" si="1"/>
        <v>0.054895833333333324</v>
      </c>
      <c r="L13" s="144" t="str">
        <f>IF(Records!E45="","",Records!E45)</f>
        <v>Damien Guthrie</v>
      </c>
      <c r="M13" s="23">
        <f t="shared" si="2"/>
        <v>0.08314814814814817</v>
      </c>
      <c r="N13" s="144" t="str">
        <f>IF(Records!F45="","",Records!F45)</f>
        <v>Gavin Melgaard</v>
      </c>
      <c r="O13" s="23">
        <f t="shared" si="3"/>
        <v>0.014039351851851845</v>
      </c>
      <c r="P13" s="145" t="str">
        <f>IF(Records!G45="","",Records!G45)</f>
        <v>Adam Dyde</v>
      </c>
    </row>
    <row r="14" spans="1:16" ht="15">
      <c r="A14" s="44">
        <f>IF(Records!B46="","",Records!A46)</f>
        <v>64</v>
      </c>
      <c r="B14" s="107" t="str">
        <f>IF(Records!B46="","",Records!B46)</f>
        <v>Andy's Associates</v>
      </c>
      <c r="C14" s="107" t="str">
        <f>IF(Records!C46="","",Records!C46)</f>
        <v>Open Mixed</v>
      </c>
      <c r="D14" s="23">
        <f>Records!H46</f>
        <v>0</v>
      </c>
      <c r="E14" s="23">
        <f>Records!I46</f>
        <v>0.06655092592592593</v>
      </c>
      <c r="F14" s="23">
        <f>Records!J46</f>
        <v>0.1288888888888889</v>
      </c>
      <c r="G14" s="23">
        <f>Records!K46</f>
        <v>0.2104398148148148</v>
      </c>
      <c r="H14" s="52">
        <f>IF(Records!L46&lt;TIME(0,0,1),"DNF",Records!L46)</f>
        <v>0.22510416666666666</v>
      </c>
      <c r="I14" s="23">
        <f t="shared" si="0"/>
        <v>0.06655092592592593</v>
      </c>
      <c r="J14" s="143" t="str">
        <f>IF(Records!D46="","",Records!D46)</f>
        <v>Patrick Gray</v>
      </c>
      <c r="K14" s="23">
        <f t="shared" si="1"/>
        <v>0.062337962962962956</v>
      </c>
      <c r="L14" s="144" t="str">
        <f>IF(Records!E46="","",Records!E46)</f>
        <v>Sara Morse</v>
      </c>
      <c r="M14" s="23">
        <f t="shared" si="2"/>
        <v>0.08155092592592592</v>
      </c>
      <c r="N14" s="144" t="str">
        <f>IF(Records!F46="","",Records!F46)</f>
        <v>Steve Ballingall</v>
      </c>
      <c r="O14" s="23">
        <f t="shared" si="3"/>
        <v>0.014664351851851859</v>
      </c>
      <c r="P14" s="145" t="str">
        <f>IF(Records!G46="","",Records!G46)</f>
        <v>Patrick Gray</v>
      </c>
    </row>
    <row r="15" spans="1:16" ht="15">
      <c r="A15" s="44">
        <f>IF(Records!B51="","",Records!A51)</f>
        <v>69</v>
      </c>
      <c r="B15" s="107" t="str">
        <f>IF(Records!B51="","",Records!B51)</f>
        <v>Dream Catchers</v>
      </c>
      <c r="C15" s="107" t="str">
        <f>IF(Records!C51="","",Records!C51)</f>
        <v>Open Female</v>
      </c>
      <c r="D15" s="23">
        <f>Records!H51</f>
        <v>0</v>
      </c>
      <c r="E15" s="23">
        <f>Records!I51</f>
        <v>0.06469907407407406</v>
      </c>
      <c r="F15" s="23">
        <f>Records!J51</f>
        <v>0.13483796296296297</v>
      </c>
      <c r="G15" s="23">
        <f>Records!K51</f>
        <v>0.21541666666666667</v>
      </c>
      <c r="H15" s="52">
        <f>IF(Records!L51&lt;TIME(0,0,1),"DNF",Records!L51)</f>
        <v>0.22939814814814816</v>
      </c>
      <c r="I15" s="23">
        <f t="shared" si="0"/>
        <v>0.06469907407407406</v>
      </c>
      <c r="J15" s="143" t="str">
        <f>IF(Records!D51="","",Records!D51)</f>
        <v>Stephanie Wiles</v>
      </c>
      <c r="K15" s="23">
        <f t="shared" si="1"/>
        <v>0.0701388888888889</v>
      </c>
      <c r="L15" s="144" t="str">
        <f>IF(Records!E51="","",Records!E51)</f>
        <v>Lou Pullar</v>
      </c>
      <c r="M15" s="23">
        <f t="shared" si="2"/>
        <v>0.08057870370370371</v>
      </c>
      <c r="N15" s="144" t="str">
        <f>IF(Records!F51="","",Records!F51)</f>
        <v>Amy Jewson</v>
      </c>
      <c r="O15" s="23">
        <f t="shared" si="3"/>
        <v>0.013981481481481484</v>
      </c>
      <c r="P15" s="145" t="str">
        <f>IF(Records!G51="","",Records!G51)</f>
        <v>Stephanie Wiles</v>
      </c>
    </row>
    <row r="16" spans="1:16" ht="15">
      <c r="A16" s="44">
        <f>IF(Records!B43="","",Records!A43)</f>
        <v>60</v>
      </c>
      <c r="B16" s="107" t="str">
        <f>IF(Records!B43="","",Records!B43)</f>
        <v>Team Apto</v>
      </c>
      <c r="C16" s="107" t="str">
        <f>IF(Records!C43="","",Records!C43)</f>
        <v>Open Male</v>
      </c>
      <c r="D16" s="23">
        <f>Records!H43</f>
        <v>0</v>
      </c>
      <c r="E16" s="23">
        <f>Records!I43</f>
        <v>0.06917824074074073</v>
      </c>
      <c r="F16" s="23">
        <f>Records!J43</f>
        <v>0.14128472222222221</v>
      </c>
      <c r="G16" s="23">
        <f>Records!K43</f>
        <v>0.2498611111111111</v>
      </c>
      <c r="H16" s="52">
        <f>IF(Records!L43&lt;TIME(0,0,1),"DNF",Records!L43)</f>
        <v>0.2638888888888889</v>
      </c>
      <c r="I16" s="23">
        <f t="shared" si="0"/>
        <v>0.06917824074074073</v>
      </c>
      <c r="J16" s="143" t="str">
        <f>IF(Records!D43="","",Records!D43)</f>
        <v>Tom O'Connor</v>
      </c>
      <c r="K16" s="23">
        <f t="shared" si="1"/>
        <v>0.07210648148148148</v>
      </c>
      <c r="L16" s="144" t="str">
        <f>IF(Records!E43="","",Records!E43)</f>
        <v>Ken Moore</v>
      </c>
      <c r="M16" s="23">
        <f t="shared" si="2"/>
        <v>0.10857638888888888</v>
      </c>
      <c r="N16" s="144" t="str">
        <f>IF(Records!F43="","",Records!F43)</f>
        <v>Ken Moore</v>
      </c>
      <c r="O16" s="23">
        <f t="shared" si="3"/>
        <v>0.014027777777777806</v>
      </c>
      <c r="P16" s="145" t="str">
        <f>IF(Records!G43="","",Records!G43)</f>
        <v>Tom O'Connor</v>
      </c>
    </row>
  </sheetData>
  <sheetProtection/>
  <autoFilter ref="A7:P12">
    <sortState ref="A8:P16">
      <sortCondition sortBy="value" ref="H8:H16"/>
    </sortState>
  </autoFilter>
  <mergeCells count="3">
    <mergeCell ref="I4:P4"/>
    <mergeCell ref="C1:P1"/>
    <mergeCell ref="C2:P2"/>
  </mergeCells>
  <conditionalFormatting sqref="H8:H16">
    <cfRule type="cellIs" priority="1" dxfId="0" operator="equal" stopIfTrue="1">
      <formula>"dnf"</formula>
    </cfRule>
  </conditionalFormatting>
  <printOptions/>
  <pageMargins left="0.36000000000000004" right="0.36000000000000004" top="1" bottom="1" header="0.5" footer="0.5"/>
  <pageSetup fitToHeight="1" fitToWidth="1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Karensa Delany</dc:creator>
  <cp:keywords/>
  <dc:description/>
  <cp:lastModifiedBy>Rachel Howden</cp:lastModifiedBy>
  <cp:lastPrinted>2022-11-04T01:52:04Z</cp:lastPrinted>
  <dcterms:created xsi:type="dcterms:W3CDTF">2010-10-17T09:31:29Z</dcterms:created>
  <dcterms:modified xsi:type="dcterms:W3CDTF">2022-11-06T04:23:35Z</dcterms:modified>
  <cp:category/>
  <cp:version/>
  <cp:contentType/>
  <cp:contentStatus/>
</cp:coreProperties>
</file>