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47240" windowHeight="26120" tabRatio="692" activeTab="0"/>
  </bookViews>
  <sheets>
    <sheet name="Records" sheetId="1" r:id="rId1"/>
    <sheet name="Female Solo Results" sheetId="2" r:id="rId2"/>
    <sheet name="Male Solo Results" sheetId="3" r:id="rId3"/>
    <sheet name=" Team Results" sheetId="4" r:id="rId4"/>
  </sheets>
  <definedNames>
    <definedName name="_xlnm._FilterDatabase" localSheetId="3" hidden="1">' Team Results'!$A$7:$P$12</definedName>
    <definedName name="_xlnm._FilterDatabase" localSheetId="1" hidden="1">'Female Solo Results'!$A$7:$L$10</definedName>
    <definedName name="_xlnm._FilterDatabase" localSheetId="2" hidden="1">'Male Solo Results'!$A$7:$L$16</definedName>
    <definedName name="_xlnm.Print_Area" localSheetId="3">' Team Results'!$A$1:$P$12</definedName>
    <definedName name="_xlnm.Print_Area" localSheetId="1">'Female Solo Results'!$A$1:$L$10</definedName>
    <definedName name="_xlnm.Print_Area" localSheetId="2">'Male Solo Results'!$A$1:$L$16</definedName>
    <definedName name="_xlnm.Print_Area" localSheetId="0">'Records'!$A$1:$P$58</definedName>
  </definedNames>
  <calcPr fullCalcOnLoad="1"/>
</workbook>
</file>

<file path=xl/sharedStrings.xml><?xml version="1.0" encoding="utf-8"?>
<sst xmlns="http://schemas.openxmlformats.org/spreadsheetml/2006/main" count="228" uniqueCount="141">
  <si>
    <t>Xanda Brown</t>
  </si>
  <si>
    <t xml:space="preserve">Houghton, Houghton and Houghton </t>
  </si>
  <si>
    <t>Grace Houghton</t>
  </si>
  <si>
    <t>Alex Houghton</t>
  </si>
  <si>
    <t>Andrew Houghton</t>
  </si>
  <si>
    <t xml:space="preserve">Berwick Rookies </t>
  </si>
  <si>
    <t>Open Male</t>
  </si>
  <si>
    <t>Open Mixed</t>
  </si>
  <si>
    <t>Bodin Pohlner</t>
  </si>
  <si>
    <t>Mark Pohlner</t>
  </si>
  <si>
    <t>John Rispell</t>
  </si>
  <si>
    <t>MHS 2</t>
  </si>
  <si>
    <t>Jono Toohey</t>
  </si>
  <si>
    <t>Luke Norton-Smith</t>
  </si>
  <si>
    <t>Matthew Hogan</t>
  </si>
  <si>
    <t>Over 40 Male</t>
  </si>
  <si>
    <t>HR Puff and We're Stuffed</t>
  </si>
  <si>
    <t>Shurik_Yest_Pashtet</t>
  </si>
  <si>
    <t>Anticipating DOMS</t>
  </si>
  <si>
    <t>Queens Lookout</t>
  </si>
  <si>
    <t>Barcelona Bandits</t>
  </si>
  <si>
    <t>Anne Harris</t>
  </si>
  <si>
    <t>Kylie Samson</t>
  </si>
  <si>
    <t>Mim Murray</t>
  </si>
  <si>
    <t>Over 40 Female</t>
  </si>
  <si>
    <t>Yestay Kurmanov</t>
  </si>
  <si>
    <t>Alexander Puzanov</t>
  </si>
  <si>
    <t>Paul Shevchuk</t>
  </si>
  <si>
    <t>Over 50 Mixed</t>
  </si>
  <si>
    <t>Julie Savage</t>
  </si>
  <si>
    <t>Hal Curwen-Walker</t>
  </si>
  <si>
    <t>Cassie Pentony</t>
  </si>
  <si>
    <t>Sophie Yencken</t>
  </si>
  <si>
    <t>Katie Moore</t>
  </si>
  <si>
    <t>Chris Smith</t>
  </si>
  <si>
    <t>Sergi Miralles</t>
  </si>
  <si>
    <t>Benalla Bandits</t>
  </si>
  <si>
    <t>Michael Jose</t>
  </si>
  <si>
    <t>Dave Moore</t>
  </si>
  <si>
    <t xml:space="preserve">Michael Jose </t>
  </si>
  <si>
    <t>Wangaratta Bandits</t>
  </si>
  <si>
    <t>Keith Gourlay</t>
  </si>
  <si>
    <t>Steve Duke</t>
  </si>
  <si>
    <t xml:space="preserve">Open Mixed </t>
  </si>
  <si>
    <t>Gavin Melgaard</t>
  </si>
  <si>
    <t>Zoe Delany</t>
  </si>
  <si>
    <t>Axil Coffee Roasters</t>
  </si>
  <si>
    <t>Thought it was a 5km</t>
  </si>
  <si>
    <t>No Paddler</t>
  </si>
  <si>
    <t>Adam Dyde</t>
  </si>
  <si>
    <t>Hamish Mansell</t>
  </si>
  <si>
    <t>15km Run Only</t>
  </si>
  <si>
    <t>Stuart Livingston</t>
  </si>
  <si>
    <t>Open</t>
  </si>
  <si>
    <t>Run leg</t>
  </si>
  <si>
    <t>Female Solo</t>
  </si>
  <si>
    <t>Female Solo Times</t>
  </si>
  <si>
    <t>Category</t>
  </si>
  <si>
    <t>Final Run</t>
  </si>
  <si>
    <t>Finish &amp; Overall Time</t>
  </si>
  <si>
    <t>Final Runner</t>
  </si>
  <si>
    <t>Run Start</t>
  </si>
  <si>
    <t>Kayak Start</t>
  </si>
  <si>
    <t>Kayak leg</t>
  </si>
  <si>
    <t>Bike Start</t>
  </si>
  <si>
    <t>Finish</t>
  </si>
  <si>
    <t>Run Start</t>
  </si>
  <si>
    <t>Male Solo Times</t>
  </si>
  <si>
    <t>Male Solo</t>
  </si>
  <si>
    <t>Name/ Team</t>
  </si>
  <si>
    <t>Name - Runner</t>
  </si>
  <si>
    <t>Splits</t>
  </si>
  <si>
    <t>Name - Cyclist</t>
  </si>
  <si>
    <t>Team Member</t>
  </si>
  <si>
    <t>Bike</t>
  </si>
  <si>
    <t>Competitor #</t>
  </si>
  <si>
    <t>Competitor #</t>
  </si>
  <si>
    <t>Name</t>
  </si>
  <si>
    <t>Final run leg</t>
  </si>
  <si>
    <t>Run</t>
  </si>
  <si>
    <t>Leg Times</t>
  </si>
  <si>
    <t>Kayak Start</t>
  </si>
  <si>
    <t>Bike Start</t>
  </si>
  <si>
    <t>Kayak</t>
  </si>
  <si>
    <t>Name - Kayaker</t>
  </si>
  <si>
    <t>Bike leg</t>
  </si>
  <si>
    <t>Female Solo</t>
  </si>
  <si>
    <t>Run Start</t>
  </si>
  <si>
    <t>Male Solo</t>
  </si>
  <si>
    <t>Brendan Judd</t>
  </si>
  <si>
    <t>Alan Leenaerts</t>
  </si>
  <si>
    <t>Timofey Suprun</t>
  </si>
  <si>
    <t>Ian Franzke</t>
  </si>
  <si>
    <t>Ron Thomas</t>
  </si>
  <si>
    <t>Adam Kelly</t>
  </si>
  <si>
    <t>Karin Annertz</t>
  </si>
  <si>
    <t>Julie Blake</t>
  </si>
  <si>
    <t>Over 50</t>
  </si>
  <si>
    <t>Deanna Blegg</t>
  </si>
  <si>
    <t>Geoff Breese</t>
  </si>
  <si>
    <t>Glenn Mansell</t>
  </si>
  <si>
    <t>Over 40</t>
  </si>
  <si>
    <t>Michael Borschmann</t>
  </si>
  <si>
    <t>Michael Faustmann</t>
  </si>
  <si>
    <t>Penny Townshend</t>
  </si>
  <si>
    <t>Ray Johnson</t>
  </si>
  <si>
    <t>Robbie Savage</t>
  </si>
  <si>
    <t>Teams</t>
  </si>
  <si>
    <t>Team Times</t>
  </si>
  <si>
    <t>2021 King Valley Challenge Results</t>
  </si>
  <si>
    <t>Jen Bradshaw</t>
  </si>
  <si>
    <t>Rachel Zacharakis</t>
  </si>
  <si>
    <t>Matilda Stevenson</t>
  </si>
  <si>
    <t>Victoria Mitchell</t>
  </si>
  <si>
    <t>Jesse Barrett</t>
  </si>
  <si>
    <t>Cooper Ferries</t>
  </si>
  <si>
    <t>Frank Gualtieri</t>
  </si>
  <si>
    <t>Tony Desailly</t>
  </si>
  <si>
    <t>Neil Mathews</t>
  </si>
  <si>
    <t>Craig Elliott</t>
  </si>
  <si>
    <t>Jayden Thrush</t>
  </si>
  <si>
    <t>Chris Mcdonald</t>
  </si>
  <si>
    <t>Jason Kennedy</t>
  </si>
  <si>
    <t>Tobias Miliankos-King</t>
  </si>
  <si>
    <t>Darren Borschmann</t>
  </si>
  <si>
    <t>Adam Morley</t>
  </si>
  <si>
    <t>Rick Atkins</t>
  </si>
  <si>
    <t>Peter Christison</t>
  </si>
  <si>
    <t>Daniel Searle</t>
  </si>
  <si>
    <t>Over 60</t>
  </si>
  <si>
    <t>Courtney Ellis</t>
  </si>
  <si>
    <t>Gemma Kitson</t>
  </si>
  <si>
    <t>Melissa Moyes</t>
  </si>
  <si>
    <t>Murray Two</t>
  </si>
  <si>
    <t>Brent Pollock</t>
  </si>
  <si>
    <t>Russell Wood</t>
  </si>
  <si>
    <t>Peter Hupfield</t>
  </si>
  <si>
    <t>Team WHIT-LESS</t>
  </si>
  <si>
    <t>Andrew Brastrup</t>
  </si>
  <si>
    <t xml:space="preserve">U go I go </t>
  </si>
  <si>
    <t>Gavin Alllen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</si>
</sst>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b/>
      <sz val="22"/>
      <color indexed="9"/>
      <name val="Verdana"/>
      <family val="0"/>
    </font>
    <font>
      <b/>
      <sz val="9"/>
      <color indexed="9"/>
      <name val="Verdana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2"/>
      <color indexed="9"/>
      <name val="Calibri"/>
      <family val="0"/>
    </font>
    <font>
      <sz val="10"/>
      <color indexed="9"/>
      <name val="Calibri"/>
      <family val="0"/>
    </font>
    <font>
      <b/>
      <sz val="12"/>
      <color indexed="9"/>
      <name val="Calibri"/>
      <family val="0"/>
    </font>
    <font>
      <b/>
      <sz val="12"/>
      <name val="Verdana"/>
      <family val="0"/>
    </font>
    <font>
      <sz val="8"/>
      <name val="Arial"/>
      <family val="0"/>
    </font>
    <font>
      <b/>
      <sz val="14"/>
      <color indexed="9"/>
      <name val="Calibri"/>
      <family val="0"/>
    </font>
    <font>
      <sz val="26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26"/>
      <color indexed="9"/>
      <name val="Arial Black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19" borderId="0" applyNumberFormat="0" applyBorder="0" applyAlignment="0" applyProtection="0"/>
    <xf numFmtId="0" fontId="0" fillId="20" borderId="7" applyNumberFormat="0" applyFont="0" applyAlignment="0" applyProtection="0"/>
    <xf numFmtId="0" fontId="39" fillId="11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1" fontId="1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21" fontId="0" fillId="0" borderId="10" xfId="0" applyNumberFormat="1" applyFill="1" applyBorder="1" applyAlignment="1">
      <alignment/>
    </xf>
    <xf numFmtId="172" fontId="1" fillId="0" borderId="0" xfId="0" applyNumberFormat="1" applyFont="1" applyBorder="1" applyAlignment="1">
      <alignment/>
    </xf>
    <xf numFmtId="21" fontId="1" fillId="0" borderId="11" xfId="0" applyNumberFormat="1" applyFon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21" fontId="1" fillId="0" borderId="12" xfId="0" applyNumberFormat="1" applyFon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0" borderId="0" xfId="0" applyNumberFormat="1" applyBorder="1" applyAlignment="1">
      <alignment/>
    </xf>
    <xf numFmtId="21" fontId="0" fillId="0" borderId="0" xfId="0" applyNumberFormat="1" applyFill="1" applyBorder="1" applyAlignment="1">
      <alignment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vertical="center"/>
    </xf>
    <xf numFmtId="21" fontId="1" fillId="0" borderId="0" xfId="0" applyNumberFormat="1" applyFont="1" applyBorder="1" applyAlignment="1">
      <alignment horizontal="center" vertical="center"/>
    </xf>
    <xf numFmtId="21" fontId="1" fillId="11" borderId="0" xfId="0" applyNumberFormat="1" applyFont="1" applyFill="1" applyBorder="1" applyAlignment="1">
      <alignment vertical="center"/>
    </xf>
    <xf numFmtId="21" fontId="1" fillId="11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Border="1" applyAlignment="1">
      <alignment horizontal="center" vertical="center"/>
    </xf>
    <xf numFmtId="21" fontId="15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/>
    </xf>
    <xf numFmtId="21" fontId="13" fillId="0" borderId="0" xfId="0" applyNumberFormat="1" applyFont="1" applyBorder="1" applyAlignment="1">
      <alignment vertical="center"/>
    </xf>
    <xf numFmtId="21" fontId="15" fillId="0" borderId="0" xfId="0" applyNumberFormat="1" applyFont="1" applyBorder="1" applyAlignment="1">
      <alignment vertical="center"/>
    </xf>
    <xf numFmtId="21" fontId="7" fillId="0" borderId="0" xfId="0" applyNumberFormat="1" applyFont="1" applyBorder="1" applyAlignment="1">
      <alignment/>
    </xf>
    <xf numFmtId="21" fontId="19" fillId="0" borderId="0" xfId="0" applyNumberFormat="1" applyFont="1" applyBorder="1" applyAlignment="1">
      <alignment/>
    </xf>
    <xf numFmtId="21" fontId="15" fillId="11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Border="1" applyAlignment="1">
      <alignment/>
    </xf>
    <xf numFmtId="21" fontId="13" fillId="0" borderId="0" xfId="0" applyNumberFormat="1" applyFont="1" applyFill="1" applyBorder="1" applyAlignment="1">
      <alignment/>
    </xf>
    <xf numFmtId="21" fontId="15" fillId="0" borderId="0" xfId="0" applyNumberFormat="1" applyFont="1" applyBorder="1" applyAlignment="1">
      <alignment/>
    </xf>
    <xf numFmtId="21" fontId="14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center" vertical="center" wrapText="1"/>
    </xf>
    <xf numFmtId="21" fontId="14" fillId="0" borderId="0" xfId="0" applyNumberFormat="1" applyFont="1" applyBorder="1" applyAlignment="1">
      <alignment vertical="center"/>
    </xf>
    <xf numFmtId="21" fontId="14" fillId="0" borderId="0" xfId="0" applyNumberFormat="1" applyFont="1" applyBorder="1" applyAlignment="1">
      <alignment horizontal="center" vertical="center"/>
    </xf>
    <xf numFmtId="172" fontId="14" fillId="11" borderId="0" xfId="0" applyNumberFormat="1" applyFont="1" applyFill="1" applyBorder="1" applyAlignment="1">
      <alignment horizontal="center" vertical="center"/>
    </xf>
    <xf numFmtId="21" fontId="14" fillId="11" borderId="0" xfId="0" applyNumberFormat="1" applyFont="1" applyFill="1" applyBorder="1" applyAlignment="1">
      <alignment vertical="center"/>
    </xf>
    <xf numFmtId="172" fontId="16" fillId="21" borderId="13" xfId="0" applyNumberFormat="1" applyFont="1" applyFill="1" applyBorder="1" applyAlignment="1">
      <alignment/>
    </xf>
    <xf numFmtId="172" fontId="14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172" fontId="1" fillId="11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172" fontId="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wrapText="1"/>
      <protection locked="0"/>
    </xf>
    <xf numFmtId="172" fontId="18" fillId="22" borderId="13" xfId="0" applyNumberFormat="1" applyFont="1" applyFill="1" applyBorder="1" applyAlignment="1">
      <alignment horizontal="center" vertical="center" wrapText="1"/>
    </xf>
    <xf numFmtId="21" fontId="18" fillId="22" borderId="0" xfId="0" applyNumberFormat="1" applyFont="1" applyFill="1" applyBorder="1" applyAlignment="1">
      <alignment vertical="center"/>
    </xf>
    <xf numFmtId="21" fontId="18" fillId="22" borderId="0" xfId="0" applyNumberFormat="1" applyFont="1" applyFill="1" applyBorder="1" applyAlignment="1">
      <alignment horizontal="center" vertical="center"/>
    </xf>
    <xf numFmtId="21" fontId="15" fillId="0" borderId="14" xfId="0" applyNumberFormat="1" applyFont="1" applyBorder="1" applyAlignment="1">
      <alignment horizontal="center" vertical="center"/>
    </xf>
    <xf numFmtId="21" fontId="18" fillId="22" borderId="14" xfId="0" applyNumberFormat="1" applyFont="1" applyFill="1" applyBorder="1" applyAlignment="1">
      <alignment horizontal="center" vertical="center" wrapText="1"/>
    </xf>
    <xf numFmtId="21" fontId="1" fillId="0" borderId="14" xfId="0" applyNumberFormat="1" applyFont="1" applyBorder="1" applyAlignment="1">
      <alignment horizontal="center" vertical="center"/>
    </xf>
    <xf numFmtId="21" fontId="1" fillId="11" borderId="14" xfId="0" applyNumberFormat="1" applyFont="1" applyFill="1" applyBorder="1" applyAlignment="1">
      <alignment horizontal="center" vertical="center"/>
    </xf>
    <xf numFmtId="21" fontId="14" fillId="11" borderId="14" xfId="0" applyNumberFormat="1" applyFont="1" applyFill="1" applyBorder="1" applyAlignment="1">
      <alignment horizontal="center" vertical="center"/>
    </xf>
    <xf numFmtId="21" fontId="18" fillId="22" borderId="14" xfId="0" applyNumberFormat="1" applyFont="1" applyFill="1" applyBorder="1" applyAlignment="1">
      <alignment horizontal="center" vertical="center"/>
    </xf>
    <xf numFmtId="21" fontId="17" fillId="23" borderId="0" xfId="0" applyNumberFormat="1" applyFont="1" applyFill="1" applyBorder="1" applyAlignment="1">
      <alignment horizontal="center" vertical="center"/>
    </xf>
    <xf numFmtId="21" fontId="17" fillId="23" borderId="14" xfId="0" applyNumberFormat="1" applyFont="1" applyFill="1" applyBorder="1" applyAlignment="1">
      <alignment horizontal="center" vertical="center"/>
    </xf>
    <xf numFmtId="21" fontId="14" fillId="0" borderId="15" xfId="0" applyNumberFormat="1" applyFont="1" applyBorder="1" applyAlignment="1">
      <alignment horizontal="center" vertical="center"/>
    </xf>
    <xf numFmtId="21" fontId="15" fillId="11" borderId="15" xfId="0" applyNumberFormat="1" applyFont="1" applyFill="1" applyBorder="1" applyAlignment="1">
      <alignment horizontal="center" vertical="center"/>
    </xf>
    <xf numFmtId="21" fontId="14" fillId="11" borderId="15" xfId="0" applyNumberFormat="1" applyFont="1" applyFill="1" applyBorder="1" applyAlignment="1">
      <alignment horizontal="center" vertical="center"/>
    </xf>
    <xf numFmtId="21" fontId="15" fillId="0" borderId="15" xfId="0" applyNumberFormat="1" applyFont="1" applyBorder="1" applyAlignment="1">
      <alignment horizontal="center" vertical="center"/>
    </xf>
    <xf numFmtId="21" fontId="15" fillId="24" borderId="0" xfId="0" applyNumberFormat="1" applyFont="1" applyFill="1" applyBorder="1" applyAlignment="1">
      <alignment horizontal="center" vertical="center"/>
    </xf>
    <xf numFmtId="21" fontId="15" fillId="24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 applyProtection="1">
      <alignment wrapText="1"/>
      <protection locked="0"/>
    </xf>
    <xf numFmtId="21" fontId="9" fillId="25" borderId="0" xfId="0" applyNumberFormat="1" applyFont="1" applyFill="1" applyBorder="1" applyAlignment="1">
      <alignment vertical="center"/>
    </xf>
    <xf numFmtId="21" fontId="9" fillId="23" borderId="0" xfId="0" applyNumberFormat="1" applyFont="1" applyFill="1" applyBorder="1" applyAlignment="1">
      <alignment vertical="center"/>
    </xf>
    <xf numFmtId="21" fontId="9" fillId="23" borderId="0" xfId="0" applyNumberFormat="1" applyFont="1" applyFill="1" applyBorder="1" applyAlignment="1">
      <alignment horizontal="center" vertical="center"/>
    </xf>
    <xf numFmtId="21" fontId="0" fillId="24" borderId="0" xfId="0" applyNumberFormat="1" applyFill="1" applyBorder="1" applyAlignment="1">
      <alignment vertical="center"/>
    </xf>
    <xf numFmtId="21" fontId="0" fillId="24" borderId="0" xfId="0" applyNumberFormat="1" applyFill="1" applyBorder="1" applyAlignment="1">
      <alignment horizontal="center" vertical="center"/>
    </xf>
    <xf numFmtId="21" fontId="8" fillId="22" borderId="10" xfId="0" applyNumberFormat="1" applyFont="1" applyFill="1" applyBorder="1" applyAlignment="1">
      <alignment horizontal="center" vertical="center"/>
    </xf>
    <xf numFmtId="21" fontId="8" fillId="22" borderId="11" xfId="0" applyNumberFormat="1" applyFont="1" applyFill="1" applyBorder="1" applyAlignment="1">
      <alignment horizontal="center" vertical="center"/>
    </xf>
    <xf numFmtId="21" fontId="8" fillId="22" borderId="16" xfId="0" applyNumberFormat="1" applyFont="1" applyFill="1" applyBorder="1" applyAlignment="1">
      <alignment horizontal="center" vertical="center"/>
    </xf>
    <xf numFmtId="21" fontId="8" fillId="22" borderId="17" xfId="0" applyNumberFormat="1" applyFont="1" applyFill="1" applyBorder="1" applyAlignment="1">
      <alignment horizontal="center" vertical="center"/>
    </xf>
    <xf numFmtId="21" fontId="0" fillId="24" borderId="18" xfId="0" applyNumberFormat="1" applyFill="1" applyBorder="1" applyAlignment="1">
      <alignment horizontal="center" vertical="center"/>
    </xf>
    <xf numFmtId="21" fontId="1" fillId="25" borderId="10" xfId="0" applyNumberFormat="1" applyFont="1" applyFill="1" applyBorder="1" applyAlignment="1">
      <alignment horizontal="center" vertical="center"/>
    </xf>
    <xf numFmtId="21" fontId="1" fillId="25" borderId="11" xfId="0" applyNumberFormat="1" applyFont="1" applyFill="1" applyBorder="1" applyAlignment="1">
      <alignment horizontal="center" vertical="center"/>
    </xf>
    <xf numFmtId="21" fontId="1" fillId="25" borderId="12" xfId="0" applyNumberFormat="1" applyFont="1" applyFill="1" applyBorder="1" applyAlignment="1">
      <alignment horizontal="center" vertical="center"/>
    </xf>
    <xf numFmtId="21" fontId="9" fillId="25" borderId="10" xfId="0" applyNumberFormat="1" applyFont="1" applyFill="1" applyBorder="1" applyAlignment="1">
      <alignment horizontal="center" vertical="center"/>
    </xf>
    <xf numFmtId="21" fontId="9" fillId="25" borderId="11" xfId="0" applyNumberFormat="1" applyFont="1" applyFill="1" applyBorder="1" applyAlignment="1">
      <alignment horizontal="center" vertical="center"/>
    </xf>
    <xf numFmtId="21" fontId="9" fillId="25" borderId="12" xfId="0" applyNumberFormat="1" applyFont="1" applyFill="1" applyBorder="1" applyAlignment="1">
      <alignment horizontal="center" vertical="center"/>
    </xf>
    <xf numFmtId="21" fontId="8" fillId="22" borderId="11" xfId="0" applyNumberFormat="1" applyFont="1" applyFill="1" applyBorder="1" applyAlignment="1">
      <alignment vertical="center"/>
    </xf>
    <xf numFmtId="21" fontId="1" fillId="0" borderId="11" xfId="0" applyNumberFormat="1" applyFont="1" applyBorder="1" applyAlignment="1">
      <alignment vertical="center"/>
    </xf>
    <xf numFmtId="21" fontId="8" fillId="25" borderId="11" xfId="0" applyNumberFormat="1" applyFont="1" applyFill="1" applyBorder="1" applyAlignment="1">
      <alignment vertical="center"/>
    </xf>
    <xf numFmtId="21" fontId="9" fillId="23" borderId="19" xfId="0" applyNumberFormat="1" applyFont="1" applyFill="1" applyBorder="1" applyAlignment="1">
      <alignment horizontal="center" vertical="center"/>
    </xf>
    <xf numFmtId="21" fontId="9" fillId="23" borderId="20" xfId="0" applyNumberFormat="1" applyFont="1" applyFill="1" applyBorder="1" applyAlignment="1">
      <alignment horizontal="center" vertical="center"/>
    </xf>
    <xf numFmtId="21" fontId="0" fillId="24" borderId="19" xfId="0" applyNumberFormat="1" applyFill="1" applyBorder="1" applyAlignment="1">
      <alignment horizontal="center" vertical="center"/>
    </xf>
    <xf numFmtId="21" fontId="8" fillId="22" borderId="21" xfId="0" applyNumberFormat="1" applyFont="1" applyFill="1" applyBorder="1" applyAlignment="1">
      <alignment horizontal="center" vertical="center"/>
    </xf>
    <xf numFmtId="21" fontId="8" fillId="22" borderId="22" xfId="0" applyNumberFormat="1" applyFont="1" applyFill="1" applyBorder="1" applyAlignment="1">
      <alignment horizontal="center" vertical="center"/>
    </xf>
    <xf numFmtId="21" fontId="1" fillId="0" borderId="21" xfId="0" applyNumberFormat="1" applyFont="1" applyBorder="1" applyAlignment="1">
      <alignment horizontal="center" vertical="center"/>
    </xf>
    <xf numFmtId="21" fontId="1" fillId="0" borderId="23" xfId="0" applyNumberFormat="1" applyFont="1" applyBorder="1" applyAlignment="1">
      <alignment horizontal="center" vertical="center"/>
    </xf>
    <xf numFmtId="21" fontId="1" fillId="25" borderId="21" xfId="0" applyNumberFormat="1" applyFont="1" applyFill="1" applyBorder="1" applyAlignment="1">
      <alignment horizontal="center" vertical="center"/>
    </xf>
    <xf numFmtId="21" fontId="1" fillId="25" borderId="23" xfId="0" applyNumberFormat="1" applyFont="1" applyFill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0" fillId="0" borderId="21" xfId="0" applyBorder="1" applyAlignment="1" applyProtection="1">
      <alignment wrapText="1"/>
      <protection locked="0"/>
    </xf>
    <xf numFmtId="21" fontId="9" fillId="25" borderId="21" xfId="0" applyNumberFormat="1" applyFont="1" applyFill="1" applyBorder="1" applyAlignment="1">
      <alignment horizontal="center" vertical="center"/>
    </xf>
    <xf numFmtId="21" fontId="9" fillId="25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21" fontId="0" fillId="0" borderId="21" xfId="0" applyNumberFormat="1" applyBorder="1" applyAlignment="1">
      <alignment vertical="center"/>
    </xf>
    <xf numFmtId="21" fontId="0" fillId="0" borderId="24" xfId="0" applyNumberFormat="1" applyBorder="1" applyAlignment="1">
      <alignment horizontal="center" vertical="center"/>
    </xf>
    <xf numFmtId="21" fontId="8" fillId="22" borderId="25" xfId="0" applyNumberFormat="1" applyFont="1" applyFill="1" applyBorder="1" applyAlignment="1">
      <alignment vertical="center"/>
    </xf>
    <xf numFmtId="21" fontId="1" fillId="0" borderId="25" xfId="0" applyNumberFormat="1" applyFont="1" applyBorder="1" applyAlignment="1">
      <alignment vertical="center"/>
    </xf>
    <xf numFmtId="21" fontId="8" fillId="25" borderId="25" xfId="0" applyNumberFormat="1" applyFont="1" applyFill="1" applyBorder="1" applyAlignment="1">
      <alignment vertical="center"/>
    </xf>
    <xf numFmtId="21" fontId="0" fillId="0" borderId="25" xfId="0" applyNumberFormat="1" applyBorder="1" applyAlignment="1">
      <alignment vertical="center"/>
    </xf>
    <xf numFmtId="21" fontId="17" fillId="26" borderId="0" xfId="0" applyNumberFormat="1" applyFont="1" applyFill="1" applyBorder="1" applyAlignment="1">
      <alignment horizontal="left" vertical="center"/>
    </xf>
    <xf numFmtId="21" fontId="17" fillId="21" borderId="0" xfId="0" applyNumberFormat="1" applyFont="1" applyFill="1" applyBorder="1" applyAlignment="1">
      <alignment horizontal="left" vertical="center"/>
    </xf>
    <xf numFmtId="21" fontId="15" fillId="0" borderId="0" xfId="0" applyNumberFormat="1" applyFont="1" applyBorder="1" applyAlignment="1">
      <alignment horizontal="left" vertical="center"/>
    </xf>
    <xf numFmtId="21" fontId="18" fillId="22" borderId="0" xfId="0" applyNumberFormat="1" applyFont="1" applyFill="1" applyBorder="1" applyAlignment="1">
      <alignment horizontal="left" vertical="center"/>
    </xf>
    <xf numFmtId="21" fontId="1" fillId="0" borderId="0" xfId="0" applyNumberFormat="1" applyFont="1" applyBorder="1" applyAlignment="1">
      <alignment horizontal="left" vertical="center"/>
    </xf>
    <xf numFmtId="21" fontId="1" fillId="11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Border="1" applyAlignment="1">
      <alignment horizontal="left" vertical="center"/>
    </xf>
    <xf numFmtId="21" fontId="0" fillId="0" borderId="0" xfId="0" applyNumberFormat="1" applyBorder="1" applyAlignment="1">
      <alignment horizontal="left" vertical="center"/>
    </xf>
    <xf numFmtId="21" fontId="15" fillId="24" borderId="0" xfId="0" applyNumberFormat="1" applyFont="1" applyFill="1" applyBorder="1" applyAlignment="1">
      <alignment vertical="center"/>
    </xf>
    <xf numFmtId="21" fontId="0" fillId="0" borderId="25" xfId="0" applyNumberFormat="1" applyFill="1" applyBorder="1" applyAlignment="1">
      <alignment vertical="center"/>
    </xf>
    <xf numFmtId="172" fontId="18" fillId="22" borderId="0" xfId="0" applyNumberFormat="1" applyFont="1" applyFill="1" applyBorder="1" applyAlignment="1">
      <alignment horizontal="center" vertical="center" wrapText="1"/>
    </xf>
    <xf numFmtId="21" fontId="17" fillId="0" borderId="0" xfId="0" applyNumberFormat="1" applyFont="1" applyFill="1" applyBorder="1" applyAlignment="1">
      <alignment vertical="center"/>
    </xf>
    <xf numFmtId="21" fontId="15" fillId="0" borderId="0" xfId="0" applyNumberFormat="1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 vertical="center" wrapText="1"/>
    </xf>
    <xf numFmtId="172" fontId="1" fillId="11" borderId="0" xfId="0" applyNumberFormat="1" applyFont="1" applyFill="1" applyBorder="1" applyAlignment="1">
      <alignment horizontal="center" vertical="center" wrapText="1"/>
    </xf>
    <xf numFmtId="21" fontId="0" fillId="0" borderId="25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1" fontId="10" fillId="26" borderId="0" xfId="0" applyNumberFormat="1" applyFont="1" applyFill="1" applyBorder="1" applyAlignment="1">
      <alignment/>
    </xf>
    <xf numFmtId="1" fontId="10" fillId="21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" fontId="11" fillId="2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vertical="center"/>
    </xf>
    <xf numFmtId="21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1" fontId="0" fillId="0" borderId="11" xfId="0" applyNumberFormat="1" applyFill="1" applyBorder="1" applyAlignment="1">
      <alignment vertical="center"/>
    </xf>
    <xf numFmtId="21" fontId="0" fillId="0" borderId="10" xfId="0" applyNumberFormat="1" applyFont="1" applyBorder="1" applyAlignment="1">
      <alignment/>
    </xf>
    <xf numFmtId="21" fontId="0" fillId="0" borderId="0" xfId="0" applyNumberForma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/>
    </xf>
    <xf numFmtId="21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1" fontId="1" fillId="0" borderId="10" xfId="0" applyNumberFormat="1" applyFont="1" applyBorder="1" applyAlignment="1">
      <alignment vertical="center"/>
    </xf>
    <xf numFmtId="21" fontId="8" fillId="24" borderId="26" xfId="0" applyNumberFormat="1" applyFont="1" applyFill="1" applyBorder="1" applyAlignment="1">
      <alignment horizontal="center" vertical="center"/>
    </xf>
    <xf numFmtId="21" fontId="8" fillId="24" borderId="27" xfId="0" applyNumberFormat="1" applyFont="1" applyFill="1" applyBorder="1" applyAlignment="1">
      <alignment horizontal="center" vertical="center"/>
    </xf>
    <xf numFmtId="172" fontId="26" fillId="25" borderId="28" xfId="0" applyNumberFormat="1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21" fontId="18" fillId="24" borderId="0" xfId="0" applyNumberFormat="1" applyFont="1" applyFill="1" applyBorder="1" applyAlignment="1">
      <alignment horizontal="center" vertical="center"/>
    </xf>
    <xf numFmtId="21" fontId="18" fillId="24" borderId="14" xfId="0" applyNumberFormat="1" applyFont="1" applyFill="1" applyBorder="1" applyAlignment="1">
      <alignment horizontal="center" vertical="center"/>
    </xf>
    <xf numFmtId="172" fontId="16" fillId="2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72" fontId="16" fillId="25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21" fontId="21" fillId="24" borderId="0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72" fontId="16" fillId="2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05"/>
  <sheetViews>
    <sheetView tabSelected="1" zoomScalePageLayoutView="0" workbookViewId="0" topLeftCell="A1">
      <selection activeCell="A61" sqref="A61"/>
    </sheetView>
  </sheetViews>
  <sheetFormatPr defaultColWidth="10.75390625" defaultRowHeight="12.75"/>
  <cols>
    <col min="1" max="1" width="9.375" style="122" customWidth="1"/>
    <col min="2" max="2" width="28.25390625" style="4" customWidth="1"/>
    <col min="3" max="3" width="13.75390625" style="4" customWidth="1"/>
    <col min="4" max="4" width="18.375" style="5" customWidth="1"/>
    <col min="5" max="5" width="17.375" style="5" customWidth="1"/>
    <col min="6" max="6" width="15.125" style="5" customWidth="1"/>
    <col min="7" max="7" width="15.625" style="5" customWidth="1"/>
    <col min="8" max="8" width="8.75390625" style="5" customWidth="1"/>
    <col min="9" max="12" width="10.00390625" style="5" customWidth="1"/>
    <col min="13" max="15" width="10.625" style="5" customWidth="1"/>
    <col min="16" max="16" width="10.625" style="12" customWidth="1"/>
    <col min="17" max="245" width="10.75390625" style="15" customWidth="1"/>
    <col min="246" max="16384" width="10.75390625" style="2" customWidth="1"/>
  </cols>
  <sheetData>
    <row r="1" spans="2:16" ht="27.75" customHeight="1">
      <c r="B1" s="64"/>
      <c r="C1" s="64"/>
      <c r="D1" s="148" t="s">
        <v>109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</row>
    <row r="2" spans="1:16" ht="27">
      <c r="A2" s="123"/>
      <c r="B2" s="64"/>
      <c r="C2" s="64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245" s="9" customFormat="1" ht="9" customHeight="1">
      <c r="A3" s="124"/>
      <c r="B3" s="65"/>
      <c r="C3" s="65"/>
      <c r="D3" s="83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84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</row>
    <row r="4" spans="1:16" ht="13.5" thickBot="1">
      <c r="A4" s="125"/>
      <c r="B4" s="67"/>
      <c r="C4" s="67"/>
      <c r="D4" s="85"/>
      <c r="E4" s="68"/>
      <c r="F4" s="68"/>
      <c r="G4" s="68"/>
      <c r="H4" s="68"/>
      <c r="I4" s="68"/>
      <c r="J4" s="68"/>
      <c r="K4" s="68"/>
      <c r="L4" s="73"/>
      <c r="M4" s="146" t="s">
        <v>80</v>
      </c>
      <c r="N4" s="146"/>
      <c r="O4" s="146"/>
      <c r="P4" s="147"/>
    </row>
    <row r="5" spans="1:245" s="1" customFormat="1" ht="22.5">
      <c r="A5" s="126" t="s">
        <v>75</v>
      </c>
      <c r="B5" s="80" t="s">
        <v>69</v>
      </c>
      <c r="C5" s="99"/>
      <c r="D5" s="86" t="s">
        <v>70</v>
      </c>
      <c r="E5" s="69" t="s">
        <v>84</v>
      </c>
      <c r="F5" s="69" t="s">
        <v>72</v>
      </c>
      <c r="G5" s="69" t="s">
        <v>60</v>
      </c>
      <c r="H5" s="69" t="s">
        <v>61</v>
      </c>
      <c r="I5" s="69" t="s">
        <v>62</v>
      </c>
      <c r="J5" s="69" t="s">
        <v>64</v>
      </c>
      <c r="K5" s="69" t="s">
        <v>66</v>
      </c>
      <c r="L5" s="70" t="s">
        <v>65</v>
      </c>
      <c r="M5" s="71" t="s">
        <v>54</v>
      </c>
      <c r="N5" s="72" t="s">
        <v>63</v>
      </c>
      <c r="O5" s="72" t="s">
        <v>85</v>
      </c>
      <c r="P5" s="87" t="s">
        <v>78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s="1" customFormat="1" ht="12.75">
      <c r="A6" s="127"/>
      <c r="B6" s="81"/>
      <c r="C6" s="100"/>
      <c r="D6" s="88"/>
      <c r="E6" s="6"/>
      <c r="F6" s="6"/>
      <c r="G6" s="6"/>
      <c r="H6" s="6"/>
      <c r="I6" s="6"/>
      <c r="J6" s="6"/>
      <c r="K6" s="6"/>
      <c r="L6" s="11"/>
      <c r="M6" s="13"/>
      <c r="N6" s="6"/>
      <c r="O6" s="6"/>
      <c r="P6" s="8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s="1" customFormat="1" ht="12.75">
      <c r="A7" s="128"/>
      <c r="B7" s="82" t="s">
        <v>86</v>
      </c>
      <c r="C7" s="101" t="s">
        <v>57</v>
      </c>
      <c r="D7" s="90"/>
      <c r="E7" s="74"/>
      <c r="F7" s="74"/>
      <c r="G7" s="74"/>
      <c r="H7" s="74"/>
      <c r="I7" s="74"/>
      <c r="J7" s="74"/>
      <c r="K7" s="74"/>
      <c r="L7" s="75"/>
      <c r="M7" s="76"/>
      <c r="N7" s="74"/>
      <c r="O7" s="74"/>
      <c r="P7" s="91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16" ht="12.75">
      <c r="A8" s="132">
        <v>2</v>
      </c>
      <c r="B8" s="135" t="s">
        <v>130</v>
      </c>
      <c r="C8" s="133" t="s">
        <v>53</v>
      </c>
      <c r="D8" s="93"/>
      <c r="H8" s="5">
        <v>0</v>
      </c>
      <c r="I8" s="5">
        <v>0.057291666666666664</v>
      </c>
      <c r="J8" s="5">
        <v>0.12494212962962963</v>
      </c>
      <c r="K8" s="5">
        <v>0.19303240740740743</v>
      </c>
      <c r="L8" s="5">
        <v>0.20685185185185184</v>
      </c>
      <c r="M8" s="14">
        <f>I8-H8</f>
        <v>0.057291666666666664</v>
      </c>
      <c r="N8" s="5">
        <f>J8-I8</f>
        <v>0.06765046296296295</v>
      </c>
      <c r="O8" s="5">
        <f>K8-J8</f>
        <v>0.0680902777777778</v>
      </c>
      <c r="P8" s="5">
        <f>L8-K8</f>
        <v>0.013819444444444412</v>
      </c>
    </row>
    <row r="9" spans="1:16" ht="12.75">
      <c r="A9" s="129">
        <v>3</v>
      </c>
      <c r="B9" s="135" t="s">
        <v>131</v>
      </c>
      <c r="C9" s="133" t="s">
        <v>53</v>
      </c>
      <c r="D9" s="93"/>
      <c r="H9" s="5">
        <v>0</v>
      </c>
      <c r="I9" s="5">
        <v>0.07509259259259259</v>
      </c>
      <c r="J9" s="5">
        <v>0.14542824074074076</v>
      </c>
      <c r="K9" s="5">
        <v>0.22744212962962962</v>
      </c>
      <c r="L9" s="5">
        <v>0.24513888888888888</v>
      </c>
      <c r="M9" s="14">
        <f aca="true" t="shared" si="0" ref="M9:P13">I9-H9</f>
        <v>0.07509259259259259</v>
      </c>
      <c r="N9" s="5">
        <f t="shared" si="0"/>
        <v>0.07033564814814817</v>
      </c>
      <c r="O9" s="5">
        <f t="shared" si="0"/>
        <v>0.08201388888888886</v>
      </c>
      <c r="P9" s="5">
        <f t="shared" si="0"/>
        <v>0.01769675925925926</v>
      </c>
    </row>
    <row r="10" spans="1:16" ht="12.75">
      <c r="A10" s="129">
        <v>4</v>
      </c>
      <c r="B10" s="135" t="s">
        <v>110</v>
      </c>
      <c r="C10" s="133" t="s">
        <v>101</v>
      </c>
      <c r="D10" s="93"/>
      <c r="H10" s="5">
        <v>0</v>
      </c>
      <c r="I10" s="5">
        <v>0.0636574074074074</v>
      </c>
      <c r="J10" s="5">
        <v>0.1370023148148148</v>
      </c>
      <c r="K10" s="5">
        <v>0.22936342592592593</v>
      </c>
      <c r="L10" s="5">
        <v>0.24444444444444446</v>
      </c>
      <c r="M10" s="14">
        <f t="shared" si="0"/>
        <v>0.0636574074074074</v>
      </c>
      <c r="N10" s="5">
        <f t="shared" si="0"/>
        <v>0.07334490740740741</v>
      </c>
      <c r="O10" s="5">
        <f t="shared" si="0"/>
        <v>0.09236111111111112</v>
      </c>
      <c r="P10" s="5">
        <f t="shared" si="0"/>
        <v>0.015081018518518535</v>
      </c>
    </row>
    <row r="11" spans="1:16" ht="12.75">
      <c r="A11" s="129">
        <v>5</v>
      </c>
      <c r="B11" s="135" t="s">
        <v>96</v>
      </c>
      <c r="C11" s="133" t="s">
        <v>53</v>
      </c>
      <c r="D11" s="93"/>
      <c r="H11" s="5">
        <v>0</v>
      </c>
      <c r="I11" s="5">
        <v>0.05824074074074074</v>
      </c>
      <c r="J11" s="5">
        <v>0.1520601851851852</v>
      </c>
      <c r="K11" s="5">
        <v>0.22644675925925925</v>
      </c>
      <c r="L11" s="5">
        <v>0.2410763888888889</v>
      </c>
      <c r="M11" s="14">
        <f t="shared" si="0"/>
        <v>0.05824074074074074</v>
      </c>
      <c r="N11" s="5">
        <f t="shared" si="0"/>
        <v>0.09381944444444446</v>
      </c>
      <c r="O11" s="5">
        <f t="shared" si="0"/>
        <v>0.07438657407407406</v>
      </c>
      <c r="P11" s="5">
        <f t="shared" si="0"/>
        <v>0.014629629629629659</v>
      </c>
    </row>
    <row r="12" spans="1:16" ht="12.75">
      <c r="A12" s="129">
        <v>7</v>
      </c>
      <c r="B12" s="135" t="s">
        <v>95</v>
      </c>
      <c r="C12" s="133" t="s">
        <v>97</v>
      </c>
      <c r="D12" s="93"/>
      <c r="H12" s="5">
        <v>0</v>
      </c>
      <c r="I12" s="5">
        <v>0.06863425925925926</v>
      </c>
      <c r="J12" s="5">
        <v>0.13122685185185184</v>
      </c>
      <c r="K12" s="5">
        <v>0.21280092592592592</v>
      </c>
      <c r="L12" s="5">
        <v>0.22800925925925927</v>
      </c>
      <c r="M12" s="14">
        <f t="shared" si="0"/>
        <v>0.06863425925925926</v>
      </c>
      <c r="N12" s="5">
        <f t="shared" si="0"/>
        <v>0.06259259259259259</v>
      </c>
      <c r="O12" s="5">
        <f t="shared" si="0"/>
        <v>0.08157407407407408</v>
      </c>
      <c r="P12" s="5">
        <f t="shared" si="0"/>
        <v>0.015208333333333351</v>
      </c>
    </row>
    <row r="13" spans="1:16" ht="12.75">
      <c r="A13" s="129">
        <v>8</v>
      </c>
      <c r="B13" s="135" t="s">
        <v>112</v>
      </c>
      <c r="C13" s="133" t="s">
        <v>53</v>
      </c>
      <c r="D13" s="93"/>
      <c r="H13" s="5">
        <v>0</v>
      </c>
      <c r="I13" s="5">
        <v>0.055983796296296295</v>
      </c>
      <c r="J13" s="5">
        <v>0.10284722222222221</v>
      </c>
      <c r="K13" s="5">
        <v>0.17483796296296297</v>
      </c>
      <c r="L13" s="5">
        <v>0.1894675925925926</v>
      </c>
      <c r="M13" s="14">
        <f t="shared" si="0"/>
        <v>0.055983796296296295</v>
      </c>
      <c r="N13" s="5">
        <f t="shared" si="0"/>
        <v>0.04686342592592592</v>
      </c>
      <c r="O13" s="5">
        <f t="shared" si="0"/>
        <v>0.07199074074074076</v>
      </c>
      <c r="P13" s="5">
        <f t="shared" si="0"/>
        <v>0.014629629629629631</v>
      </c>
    </row>
    <row r="14" spans="1:16" ht="12.75">
      <c r="A14" s="129">
        <v>9</v>
      </c>
      <c r="B14" s="135" t="s">
        <v>132</v>
      </c>
      <c r="C14" s="133" t="s">
        <v>53</v>
      </c>
      <c r="D14" s="93"/>
      <c r="H14" s="5">
        <v>0</v>
      </c>
      <c r="I14" s="5">
        <v>0.06309027777777777</v>
      </c>
      <c r="J14" s="5">
        <v>0.13900462962962964</v>
      </c>
      <c r="K14" s="5">
        <v>0.22277777777777777</v>
      </c>
      <c r="L14" s="5">
        <v>0.23750000000000002</v>
      </c>
      <c r="M14" s="14">
        <f aca="true" t="shared" si="1" ref="M14:P15">I14-H14</f>
        <v>0.06309027777777777</v>
      </c>
      <c r="N14" s="5">
        <f t="shared" si="1"/>
        <v>0.07591435185185187</v>
      </c>
      <c r="O14" s="5">
        <f t="shared" si="1"/>
        <v>0.08377314814814812</v>
      </c>
      <c r="P14" s="5">
        <f t="shared" si="1"/>
        <v>0.014722222222222248</v>
      </c>
    </row>
    <row r="15" spans="1:16" ht="12.75">
      <c r="A15" s="129">
        <v>10</v>
      </c>
      <c r="B15" s="135" t="s">
        <v>111</v>
      </c>
      <c r="C15" s="133" t="s">
        <v>101</v>
      </c>
      <c r="D15" s="93"/>
      <c r="H15" s="5">
        <v>0</v>
      </c>
      <c r="I15" s="5">
        <v>0.06344907407407407</v>
      </c>
      <c r="J15" s="5">
        <v>0.1370023148148148</v>
      </c>
      <c r="K15" s="5">
        <v>0.2294212962962963</v>
      </c>
      <c r="L15" s="5">
        <v>0.2444560185185185</v>
      </c>
      <c r="M15" s="14">
        <f t="shared" si="1"/>
        <v>0.06344907407407407</v>
      </c>
      <c r="N15" s="5">
        <f t="shared" si="1"/>
        <v>0.07355324074074074</v>
      </c>
      <c r="O15" s="5">
        <f t="shared" si="1"/>
        <v>0.09241898148148148</v>
      </c>
      <c r="P15" s="5">
        <f t="shared" si="1"/>
        <v>0.015034722222222213</v>
      </c>
    </row>
    <row r="16" spans="1:16" ht="12.75">
      <c r="A16" s="129"/>
      <c r="B16" s="135"/>
      <c r="C16" s="133"/>
      <c r="D16" s="93"/>
      <c r="M16" s="14"/>
      <c r="P16" s="5"/>
    </row>
    <row r="17" spans="1:16" ht="12.75">
      <c r="A17" s="130"/>
      <c r="B17" s="82" t="s">
        <v>88</v>
      </c>
      <c r="C17" s="101" t="s">
        <v>57</v>
      </c>
      <c r="D17" s="94"/>
      <c r="E17" s="77"/>
      <c r="F17" s="77"/>
      <c r="G17" s="77"/>
      <c r="H17" s="77"/>
      <c r="I17" s="77"/>
      <c r="J17" s="77"/>
      <c r="K17" s="77"/>
      <c r="L17" s="78"/>
      <c r="M17" s="76"/>
      <c r="N17" s="77"/>
      <c r="O17" s="77"/>
      <c r="P17" s="77"/>
    </row>
    <row r="18" spans="1:16" ht="12.75">
      <c r="A18" s="129">
        <v>30</v>
      </c>
      <c r="B18" s="137" t="s">
        <v>94</v>
      </c>
      <c r="C18" s="133" t="s">
        <v>101</v>
      </c>
      <c r="D18" s="96"/>
      <c r="H18" s="5">
        <v>0</v>
      </c>
      <c r="I18" s="5">
        <v>0.054490740740740735</v>
      </c>
      <c r="J18" s="5">
        <v>0.10694444444444444</v>
      </c>
      <c r="K18" s="5">
        <v>0.1790625</v>
      </c>
      <c r="L18" s="5">
        <v>0.1928587962962963</v>
      </c>
      <c r="M18" s="14">
        <f>I18-H18</f>
        <v>0.054490740740740735</v>
      </c>
      <c r="N18" s="5">
        <f>J18-I18</f>
        <v>0.052453703703703704</v>
      </c>
      <c r="O18" s="5">
        <f>K18-J18</f>
        <v>0.07211805555555557</v>
      </c>
      <c r="P18" s="5">
        <f>L18-K18</f>
        <v>0.013796296296296279</v>
      </c>
    </row>
    <row r="19" spans="1:16" ht="12.75">
      <c r="A19" s="129">
        <v>31</v>
      </c>
      <c r="B19" s="137" t="s">
        <v>125</v>
      </c>
      <c r="C19" s="133" t="s">
        <v>97</v>
      </c>
      <c r="D19" s="96"/>
      <c r="H19" s="5">
        <v>0</v>
      </c>
      <c r="I19" s="5">
        <v>0.06138888888888889</v>
      </c>
      <c r="J19" s="5">
        <v>0.1074074074074074</v>
      </c>
      <c r="K19" s="5">
        <v>0.1816087962962963</v>
      </c>
      <c r="L19" s="5">
        <v>0.19769675925925925</v>
      </c>
      <c r="M19" s="14">
        <f aca="true" t="shared" si="2" ref="M19:M40">I19-H19</f>
        <v>0.06138888888888889</v>
      </c>
      <c r="N19" s="5">
        <f aca="true" t="shared" si="3" ref="N19:N40">J19-I19</f>
        <v>0.04601851851851851</v>
      </c>
      <c r="O19" s="5">
        <f aca="true" t="shared" si="4" ref="O19:O40">K19-J19</f>
        <v>0.07420138888888891</v>
      </c>
      <c r="P19" s="5">
        <f aca="true" t="shared" si="5" ref="P19:P40">L19-K19</f>
        <v>0.016087962962962943</v>
      </c>
    </row>
    <row r="20" spans="1:16" ht="12.75">
      <c r="A20" s="129">
        <v>32</v>
      </c>
      <c r="B20" s="140" t="s">
        <v>90</v>
      </c>
      <c r="C20" s="134" t="s">
        <v>97</v>
      </c>
      <c r="D20" s="96"/>
      <c r="H20" s="5">
        <v>0</v>
      </c>
      <c r="I20" s="5">
        <v>0.051898148148148145</v>
      </c>
      <c r="J20" s="5">
        <v>0.10260416666666666</v>
      </c>
      <c r="K20" s="5">
        <v>0.17862268518518518</v>
      </c>
      <c r="L20" s="5">
        <v>0.19324074074074074</v>
      </c>
      <c r="M20" s="14">
        <f t="shared" si="2"/>
        <v>0.051898148148148145</v>
      </c>
      <c r="N20" s="5">
        <f t="shared" si="3"/>
        <v>0.05070601851851852</v>
      </c>
      <c r="O20" s="5">
        <f t="shared" si="4"/>
        <v>0.07601851851851851</v>
      </c>
      <c r="P20" s="5">
        <f t="shared" si="5"/>
        <v>0.014618055555555565</v>
      </c>
    </row>
    <row r="21" spans="1:16" ht="12.75">
      <c r="A21" s="129">
        <v>33</v>
      </c>
      <c r="B21" s="133" t="s">
        <v>89</v>
      </c>
      <c r="C21" s="133" t="s">
        <v>101</v>
      </c>
      <c r="D21" s="96"/>
      <c r="H21" s="5">
        <v>0</v>
      </c>
      <c r="I21" s="5">
        <v>0.0587037037037037</v>
      </c>
      <c r="J21" s="5">
        <v>0.12105324074074075</v>
      </c>
      <c r="K21" s="5">
        <v>0.192337962962963</v>
      </c>
      <c r="L21" s="5">
        <v>0.2082638888888889</v>
      </c>
      <c r="M21" s="14">
        <f t="shared" si="2"/>
        <v>0.0587037037037037</v>
      </c>
      <c r="N21" s="5">
        <f t="shared" si="3"/>
        <v>0.06234953703703705</v>
      </c>
      <c r="O21" s="5">
        <f t="shared" si="4"/>
        <v>0.07128472222222224</v>
      </c>
      <c r="P21" s="5">
        <f t="shared" si="5"/>
        <v>0.0159259259259259</v>
      </c>
    </row>
    <row r="22" spans="1:16" ht="12.75">
      <c r="A22" s="129">
        <v>34</v>
      </c>
      <c r="B22" s="133" t="s">
        <v>121</v>
      </c>
      <c r="C22" s="133" t="s">
        <v>101</v>
      </c>
      <c r="D22" s="96"/>
      <c r="H22" s="5">
        <v>0</v>
      </c>
      <c r="I22" s="5">
        <v>0.0488425925925926</v>
      </c>
      <c r="J22" s="5">
        <v>0.09863425925925927</v>
      </c>
      <c r="K22" s="5">
        <v>0.1625810185185185</v>
      </c>
      <c r="L22" s="5">
        <v>0.17452546296296298</v>
      </c>
      <c r="M22" s="14">
        <f t="shared" si="2"/>
        <v>0.0488425925925926</v>
      </c>
      <c r="N22" s="5">
        <f t="shared" si="3"/>
        <v>0.04979166666666667</v>
      </c>
      <c r="O22" s="5">
        <f t="shared" si="4"/>
        <v>0.06394675925925923</v>
      </c>
      <c r="P22" s="5">
        <f t="shared" si="5"/>
        <v>0.01194444444444448</v>
      </c>
    </row>
    <row r="23" spans="1:16" ht="12.75">
      <c r="A23" s="129">
        <v>35</v>
      </c>
      <c r="B23" s="133" t="s">
        <v>115</v>
      </c>
      <c r="C23" s="134" t="s">
        <v>53</v>
      </c>
      <c r="D23" s="96"/>
      <c r="H23" s="5">
        <v>0</v>
      </c>
      <c r="I23" s="5">
        <v>0.0633912037037037</v>
      </c>
      <c r="J23" s="5">
        <v>0.1323726851851852</v>
      </c>
      <c r="K23" s="5">
        <v>0.24291666666666667</v>
      </c>
      <c r="L23" s="5">
        <v>0.26180555555555557</v>
      </c>
      <c r="M23" s="14">
        <f t="shared" si="2"/>
        <v>0.0633912037037037</v>
      </c>
      <c r="N23" s="5">
        <f t="shared" si="3"/>
        <v>0.06898148148148149</v>
      </c>
      <c r="O23" s="5">
        <f t="shared" si="4"/>
        <v>0.11054398148148148</v>
      </c>
      <c r="P23" s="5">
        <f t="shared" si="5"/>
        <v>0.0188888888888889</v>
      </c>
    </row>
    <row r="24" spans="1:16" ht="12.75">
      <c r="A24" s="129">
        <v>36</v>
      </c>
      <c r="B24" s="133" t="s">
        <v>119</v>
      </c>
      <c r="C24" s="134" t="s">
        <v>101</v>
      </c>
      <c r="D24" s="96"/>
      <c r="H24" s="5">
        <v>0</v>
      </c>
      <c r="I24" s="5">
        <v>0.053043981481481484</v>
      </c>
      <c r="J24" s="5">
        <v>0.09837962962962964</v>
      </c>
      <c r="K24" s="5">
        <v>0.16945601851851852</v>
      </c>
      <c r="L24" s="5">
        <v>0.18512731481481481</v>
      </c>
      <c r="M24" s="14">
        <f t="shared" si="2"/>
        <v>0.053043981481481484</v>
      </c>
      <c r="N24" s="5">
        <f t="shared" si="3"/>
        <v>0.04533564814814815</v>
      </c>
      <c r="O24" s="5">
        <f t="shared" si="4"/>
        <v>0.07107638888888888</v>
      </c>
      <c r="P24" s="5">
        <f t="shared" si="5"/>
        <v>0.015671296296296294</v>
      </c>
    </row>
    <row r="25" spans="1:16" ht="12.75">
      <c r="A25" s="129">
        <v>37</v>
      </c>
      <c r="B25" s="137" t="s">
        <v>128</v>
      </c>
      <c r="C25" s="133" t="s">
        <v>53</v>
      </c>
      <c r="D25" s="96"/>
      <c r="H25" s="5">
        <v>0</v>
      </c>
      <c r="I25" s="5">
        <v>0.06736111111111111</v>
      </c>
      <c r="J25" s="5">
        <v>0.12082175925925925</v>
      </c>
      <c r="K25" s="5">
        <v>0.18619212962962964</v>
      </c>
      <c r="L25" s="5">
        <v>0.20128472222222224</v>
      </c>
      <c r="M25" s="14">
        <f t="shared" si="2"/>
        <v>0.06736111111111111</v>
      </c>
      <c r="N25" s="5">
        <f t="shared" si="3"/>
        <v>0.053460648148148146</v>
      </c>
      <c r="O25" s="5">
        <f t="shared" si="4"/>
        <v>0.06537037037037038</v>
      </c>
      <c r="P25" s="5">
        <f t="shared" si="5"/>
        <v>0.015092592592592602</v>
      </c>
    </row>
    <row r="26" spans="1:16" ht="12.75">
      <c r="A26" s="129">
        <v>38</v>
      </c>
      <c r="B26" s="137" t="s">
        <v>124</v>
      </c>
      <c r="C26" s="134" t="s">
        <v>101</v>
      </c>
      <c r="D26" s="96"/>
      <c r="H26" s="5">
        <v>0</v>
      </c>
      <c r="I26" s="5">
        <v>0.05740740740740741</v>
      </c>
      <c r="J26" s="5">
        <v>0.11627314814814815</v>
      </c>
      <c r="K26" s="5">
        <v>0.19611111111111112</v>
      </c>
      <c r="L26" s="5">
        <v>0.218125</v>
      </c>
      <c r="M26" s="14">
        <f t="shared" si="2"/>
        <v>0.05740740740740741</v>
      </c>
      <c r="N26" s="5">
        <f t="shared" si="3"/>
        <v>0.058865740740740746</v>
      </c>
      <c r="O26" s="5">
        <f t="shared" si="4"/>
        <v>0.07983796296296297</v>
      </c>
      <c r="P26" s="5">
        <f t="shared" si="5"/>
        <v>0.02201388888888889</v>
      </c>
    </row>
    <row r="27" spans="1:16" ht="12.75">
      <c r="A27" s="129">
        <v>40</v>
      </c>
      <c r="B27" s="133" t="s">
        <v>116</v>
      </c>
      <c r="C27" s="134" t="s">
        <v>129</v>
      </c>
      <c r="D27" s="96"/>
      <c r="H27" s="5">
        <v>0</v>
      </c>
      <c r="I27" s="5">
        <v>0.06331018518518518</v>
      </c>
      <c r="J27" s="5">
        <v>0.1475115740740741</v>
      </c>
      <c r="K27" s="5">
        <v>0.23458333333333334</v>
      </c>
      <c r="L27" s="5">
        <v>0.25416666666666665</v>
      </c>
      <c r="M27" s="14">
        <f t="shared" si="2"/>
        <v>0.06331018518518518</v>
      </c>
      <c r="N27" s="5">
        <f t="shared" si="3"/>
        <v>0.08420138888888891</v>
      </c>
      <c r="O27" s="5">
        <f t="shared" si="4"/>
        <v>0.08707175925925925</v>
      </c>
      <c r="P27" s="5">
        <f t="shared" si="5"/>
        <v>0.019583333333333314</v>
      </c>
    </row>
    <row r="28" spans="1:16" ht="12.75">
      <c r="A28" s="129">
        <v>42</v>
      </c>
      <c r="B28" s="133" t="s">
        <v>99</v>
      </c>
      <c r="C28" s="133" t="s">
        <v>97</v>
      </c>
      <c r="D28" s="96"/>
      <c r="H28" s="5">
        <v>0</v>
      </c>
      <c r="I28" s="5">
        <v>0.05550925925925926</v>
      </c>
      <c r="J28" s="5">
        <v>0.11851851851851852</v>
      </c>
      <c r="K28" s="5">
        <v>0.1782638888888889</v>
      </c>
      <c r="L28" s="5">
        <v>0.19236111111111112</v>
      </c>
      <c r="M28" s="14">
        <f t="shared" si="2"/>
        <v>0.05550925925925926</v>
      </c>
      <c r="N28" s="5">
        <f t="shared" si="3"/>
        <v>0.06300925925925926</v>
      </c>
      <c r="O28" s="5">
        <f t="shared" si="4"/>
        <v>0.059745370370370365</v>
      </c>
      <c r="P28" s="5">
        <f t="shared" si="5"/>
        <v>0.014097222222222233</v>
      </c>
    </row>
    <row r="29" spans="1:16" ht="12.75">
      <c r="A29" s="129">
        <v>43</v>
      </c>
      <c r="B29" s="133" t="s">
        <v>92</v>
      </c>
      <c r="C29" s="134" t="s">
        <v>101</v>
      </c>
      <c r="D29" s="96"/>
      <c r="H29" s="5">
        <v>0</v>
      </c>
      <c r="I29" s="5">
        <v>0.04783564814814815</v>
      </c>
      <c r="J29" s="5">
        <v>0.0969212962962963</v>
      </c>
      <c r="K29" s="5">
        <v>0.15859953703703702</v>
      </c>
      <c r="L29" s="5">
        <v>0.1703240740740741</v>
      </c>
      <c r="M29" s="14">
        <f t="shared" si="2"/>
        <v>0.04783564814814815</v>
      </c>
      <c r="N29" s="5">
        <f t="shared" si="3"/>
        <v>0.04908564814814815</v>
      </c>
      <c r="O29" s="5">
        <f t="shared" si="4"/>
        <v>0.06167824074074073</v>
      </c>
      <c r="P29" s="5">
        <f t="shared" si="5"/>
        <v>0.011724537037037075</v>
      </c>
    </row>
    <row r="30" spans="1:16" ht="12.75">
      <c r="A30" s="129">
        <v>44</v>
      </c>
      <c r="B30" s="133" t="s">
        <v>120</v>
      </c>
      <c r="C30" s="134" t="s">
        <v>101</v>
      </c>
      <c r="D30" s="96"/>
      <c r="H30" s="5">
        <v>0</v>
      </c>
      <c r="I30" s="5">
        <v>0.05046296296296296</v>
      </c>
      <c r="J30" s="5">
        <v>0.10167824074074074</v>
      </c>
      <c r="K30" s="5">
        <v>0.165</v>
      </c>
      <c r="L30" s="5">
        <v>0.1789814814814815</v>
      </c>
      <c r="M30" s="14">
        <f t="shared" si="2"/>
        <v>0.05046296296296296</v>
      </c>
      <c r="N30" s="5">
        <f t="shared" si="3"/>
        <v>0.051215277777777776</v>
      </c>
      <c r="O30" s="5">
        <f t="shared" si="4"/>
        <v>0.06332175925925927</v>
      </c>
      <c r="P30" s="5">
        <f t="shared" si="5"/>
        <v>0.013981481481481484</v>
      </c>
    </row>
    <row r="31" spans="1:16" ht="12.75">
      <c r="A31" s="129">
        <v>45</v>
      </c>
      <c r="B31" s="133" t="s">
        <v>114</v>
      </c>
      <c r="C31" s="134" t="s">
        <v>53</v>
      </c>
      <c r="D31" s="96"/>
      <c r="H31" s="5">
        <v>0</v>
      </c>
      <c r="I31" s="5">
        <v>0.052812500000000005</v>
      </c>
      <c r="J31" s="5">
        <v>0.10700231481481481</v>
      </c>
      <c r="K31" s="5">
        <v>0.17399305555555555</v>
      </c>
      <c r="L31" s="5">
        <v>0.1904050925925926</v>
      </c>
      <c r="M31" s="14">
        <f t="shared" si="2"/>
        <v>0.052812500000000005</v>
      </c>
      <c r="N31" s="5">
        <f t="shared" si="3"/>
        <v>0.05418981481481481</v>
      </c>
      <c r="O31" s="5">
        <f t="shared" si="4"/>
        <v>0.06699074074074074</v>
      </c>
      <c r="P31" s="5">
        <f t="shared" si="5"/>
        <v>0.01641203703703706</v>
      </c>
    </row>
    <row r="32" spans="1:16" ht="12.75">
      <c r="A32" s="129">
        <v>46</v>
      </c>
      <c r="B32" s="4" t="s">
        <v>102</v>
      </c>
      <c r="C32" s="134" t="s">
        <v>101</v>
      </c>
      <c r="D32" s="96"/>
      <c r="E32" s="4"/>
      <c r="H32" s="5">
        <v>0</v>
      </c>
      <c r="I32" s="5">
        <v>0.05092592592592593</v>
      </c>
      <c r="J32" s="5">
        <v>0.10347222222222223</v>
      </c>
      <c r="K32" s="5">
        <v>0.16275462962962964</v>
      </c>
      <c r="L32" s="5">
        <v>0.17656249999999998</v>
      </c>
      <c r="M32" s="14">
        <f t="shared" si="2"/>
        <v>0.05092592592592593</v>
      </c>
      <c r="N32" s="5">
        <f t="shared" si="3"/>
        <v>0.0525462962962963</v>
      </c>
      <c r="O32" s="5">
        <f t="shared" si="4"/>
        <v>0.05928240740740741</v>
      </c>
      <c r="P32" s="5">
        <f t="shared" si="5"/>
        <v>0.013807870370370345</v>
      </c>
    </row>
    <row r="33" spans="1:16" ht="12.75">
      <c r="A33" s="129">
        <v>48</v>
      </c>
      <c r="B33" s="141" t="s">
        <v>103</v>
      </c>
      <c r="C33" s="133" t="s">
        <v>101</v>
      </c>
      <c r="D33" s="96"/>
      <c r="E33" s="102"/>
      <c r="H33" s="5">
        <v>0</v>
      </c>
      <c r="I33" s="5">
        <v>0.047858796296296295</v>
      </c>
      <c r="J33" s="5">
        <v>0.09447916666666667</v>
      </c>
      <c r="K33" s="5">
        <v>0.14650462962962962</v>
      </c>
      <c r="L33" s="5">
        <v>0.15965277777777778</v>
      </c>
      <c r="M33" s="14">
        <f t="shared" si="2"/>
        <v>0.047858796296296295</v>
      </c>
      <c r="N33" s="5">
        <f t="shared" si="3"/>
        <v>0.046620370370370375</v>
      </c>
      <c r="O33" s="5">
        <f t="shared" si="4"/>
        <v>0.052025462962962954</v>
      </c>
      <c r="P33" s="5">
        <f t="shared" si="5"/>
        <v>0.013148148148148159</v>
      </c>
    </row>
    <row r="34" spans="1:16" ht="12.75">
      <c r="A34" s="129">
        <v>49</v>
      </c>
      <c r="B34" s="137" t="s">
        <v>127</v>
      </c>
      <c r="C34" s="134" t="s">
        <v>101</v>
      </c>
      <c r="D34" s="96"/>
      <c r="E34" s="102"/>
      <c r="H34" s="5">
        <v>0</v>
      </c>
      <c r="I34" s="5">
        <v>0.06326388888888888</v>
      </c>
      <c r="J34" s="5">
        <v>0.13869212962962962</v>
      </c>
      <c r="K34" s="5">
        <v>0.24528935185185186</v>
      </c>
      <c r="L34" s="5">
        <v>0.25850694444444444</v>
      </c>
      <c r="M34" s="14">
        <f t="shared" si="2"/>
        <v>0.06326388888888888</v>
      </c>
      <c r="N34" s="5">
        <f t="shared" si="3"/>
        <v>0.07542824074074074</v>
      </c>
      <c r="O34" s="5">
        <f t="shared" si="4"/>
        <v>0.10659722222222223</v>
      </c>
      <c r="P34" s="5">
        <f t="shared" si="5"/>
        <v>0.013217592592592586</v>
      </c>
    </row>
    <row r="35" spans="1:16" ht="12.75">
      <c r="A35" s="129">
        <v>50</v>
      </c>
      <c r="B35" s="133" t="s">
        <v>105</v>
      </c>
      <c r="C35" s="134" t="s">
        <v>97</v>
      </c>
      <c r="D35" s="96"/>
      <c r="E35" s="102"/>
      <c r="H35" s="5">
        <v>0</v>
      </c>
      <c r="I35" s="5">
        <v>0.05883101851851852</v>
      </c>
      <c r="J35" s="5">
        <v>0.12061342592592593</v>
      </c>
      <c r="K35" s="5">
        <v>0.18692129629629628</v>
      </c>
      <c r="L35" s="5">
        <v>0.2019675925925926</v>
      </c>
      <c r="M35" s="14">
        <f t="shared" si="2"/>
        <v>0.05883101851851852</v>
      </c>
      <c r="N35" s="5">
        <f t="shared" si="3"/>
        <v>0.06178240740740741</v>
      </c>
      <c r="O35" s="5">
        <f t="shared" si="4"/>
        <v>0.06630787037037035</v>
      </c>
      <c r="P35" s="5">
        <f t="shared" si="5"/>
        <v>0.015046296296296308</v>
      </c>
    </row>
    <row r="36" spans="1:16" ht="12.75">
      <c r="A36" s="129">
        <v>51</v>
      </c>
      <c r="B36" s="133" t="s">
        <v>106</v>
      </c>
      <c r="C36" s="134" t="s">
        <v>53</v>
      </c>
      <c r="D36" s="96"/>
      <c r="E36" s="102"/>
      <c r="H36" s="5">
        <v>0</v>
      </c>
      <c r="I36" s="5">
        <v>0.04438657407407407</v>
      </c>
      <c r="J36" s="5">
        <v>0.09019675925925925</v>
      </c>
      <c r="K36" s="5">
        <v>0.15204861111111112</v>
      </c>
      <c r="L36" s="5">
        <v>0.1646527777777778</v>
      </c>
      <c r="M36" s="14">
        <f t="shared" si="2"/>
        <v>0.04438657407407407</v>
      </c>
      <c r="N36" s="5">
        <f t="shared" si="3"/>
        <v>0.04581018518518518</v>
      </c>
      <c r="O36" s="5">
        <f t="shared" si="4"/>
        <v>0.061851851851851866</v>
      </c>
      <c r="P36" s="5">
        <f t="shared" si="5"/>
        <v>0.012604166666666666</v>
      </c>
    </row>
    <row r="37" spans="1:16" ht="12.75">
      <c r="A37" s="129">
        <v>52</v>
      </c>
      <c r="B37" s="133" t="s">
        <v>93</v>
      </c>
      <c r="C37" s="134" t="s">
        <v>97</v>
      </c>
      <c r="D37" s="96"/>
      <c r="E37" s="102"/>
      <c r="H37" s="5">
        <v>0</v>
      </c>
      <c r="I37" s="5">
        <v>0.043680555555555556</v>
      </c>
      <c r="J37" s="5">
        <v>0.09370370370370369</v>
      </c>
      <c r="K37" s="5">
        <v>0.15666666666666665</v>
      </c>
      <c r="L37" s="5">
        <v>0.1685648148148148</v>
      </c>
      <c r="M37" s="14">
        <f t="shared" si="2"/>
        <v>0.043680555555555556</v>
      </c>
      <c r="N37" s="5">
        <f t="shared" si="3"/>
        <v>0.050023148148148136</v>
      </c>
      <c r="O37" s="5">
        <f t="shared" si="4"/>
        <v>0.06296296296296296</v>
      </c>
      <c r="P37" s="5">
        <f t="shared" si="5"/>
        <v>0.011898148148148158</v>
      </c>
    </row>
    <row r="38" spans="1:16" ht="12.75">
      <c r="A38" s="129">
        <v>53</v>
      </c>
      <c r="B38" s="133" t="s">
        <v>91</v>
      </c>
      <c r="C38" s="133" t="s">
        <v>101</v>
      </c>
      <c r="D38" s="96"/>
      <c r="E38" s="102"/>
      <c r="H38" s="5">
        <v>0</v>
      </c>
      <c r="I38" s="5">
        <v>0.052835648148148145</v>
      </c>
      <c r="J38" s="5">
        <v>0.10589120370370371</v>
      </c>
      <c r="K38" s="5">
        <v>0.18444444444444444</v>
      </c>
      <c r="L38" s="5">
        <v>0.20032407407407407</v>
      </c>
      <c r="M38" s="14">
        <f t="shared" si="2"/>
        <v>0.052835648148148145</v>
      </c>
      <c r="N38" s="5">
        <f t="shared" si="3"/>
        <v>0.053055555555555564</v>
      </c>
      <c r="O38" s="5">
        <f t="shared" si="4"/>
        <v>0.07855324074074073</v>
      </c>
      <c r="P38" s="5">
        <f t="shared" si="5"/>
        <v>0.015879629629629632</v>
      </c>
    </row>
    <row r="39" spans="1:16" ht="12.75">
      <c r="A39" s="129">
        <v>54</v>
      </c>
      <c r="B39" s="133" t="s">
        <v>123</v>
      </c>
      <c r="C39" s="134" t="s">
        <v>53</v>
      </c>
      <c r="D39" s="96"/>
      <c r="H39" s="5">
        <v>0</v>
      </c>
      <c r="I39" s="5">
        <v>0.0638425925925926</v>
      </c>
      <c r="J39" s="5">
        <v>0.13890046296296296</v>
      </c>
      <c r="K39" s="5">
        <v>0.24531250000000002</v>
      </c>
      <c r="L39" s="5">
        <v>0.25850694444444444</v>
      </c>
      <c r="M39" s="14">
        <f t="shared" si="2"/>
        <v>0.0638425925925926</v>
      </c>
      <c r="N39" s="5">
        <f t="shared" si="3"/>
        <v>0.07505787037037036</v>
      </c>
      <c r="O39" s="5">
        <f t="shared" si="4"/>
        <v>0.10641203703703705</v>
      </c>
      <c r="P39" s="5">
        <f t="shared" si="5"/>
        <v>0.013194444444444425</v>
      </c>
    </row>
    <row r="40" spans="1:16" ht="12.75">
      <c r="A40" s="129">
        <v>55</v>
      </c>
      <c r="B40" s="133" t="s">
        <v>117</v>
      </c>
      <c r="C40" s="134" t="s">
        <v>97</v>
      </c>
      <c r="D40" s="96"/>
      <c r="H40" s="5">
        <v>0</v>
      </c>
      <c r="I40" s="5">
        <v>0.05626157407407407</v>
      </c>
      <c r="J40" s="5">
        <v>0.13194444444444445</v>
      </c>
      <c r="K40" s="5">
        <v>0.2149537037037037</v>
      </c>
      <c r="L40" s="5">
        <v>0.2300925925925926</v>
      </c>
      <c r="M40" s="14">
        <f t="shared" si="2"/>
        <v>0.05626157407407407</v>
      </c>
      <c r="N40" s="5">
        <f t="shared" si="3"/>
        <v>0.07568287037037039</v>
      </c>
      <c r="O40" s="5">
        <f t="shared" si="4"/>
        <v>0.08300925925925925</v>
      </c>
      <c r="P40" s="5">
        <f t="shared" si="5"/>
        <v>0.015138888888888896</v>
      </c>
    </row>
    <row r="41" spans="1:16" ht="12.75">
      <c r="A41" s="129"/>
      <c r="B41" s="137"/>
      <c r="C41" s="134"/>
      <c r="D41" s="96"/>
      <c r="M41" s="14"/>
      <c r="P41" s="5"/>
    </row>
    <row r="42" spans="1:16" ht="12.75">
      <c r="A42" s="130"/>
      <c r="B42" s="82" t="s">
        <v>107</v>
      </c>
      <c r="C42" s="101"/>
      <c r="D42" s="94"/>
      <c r="E42" s="77"/>
      <c r="F42" s="77"/>
      <c r="G42" s="77"/>
      <c r="H42" s="77"/>
      <c r="I42" s="77"/>
      <c r="J42" s="77"/>
      <c r="K42" s="77"/>
      <c r="L42" s="78"/>
      <c r="M42" s="76"/>
      <c r="N42" s="74"/>
      <c r="O42" s="74"/>
      <c r="P42" s="91"/>
    </row>
    <row r="43" spans="1:16" ht="12.75">
      <c r="A43" s="129">
        <v>62</v>
      </c>
      <c r="B43" s="133" t="s">
        <v>133</v>
      </c>
      <c r="C43" s="112" t="s">
        <v>6</v>
      </c>
      <c r="D43" s="96" t="s">
        <v>134</v>
      </c>
      <c r="E43" s="144" t="s">
        <v>135</v>
      </c>
      <c r="F43" s="4" t="s">
        <v>136</v>
      </c>
      <c r="G43" s="96" t="s">
        <v>134</v>
      </c>
      <c r="H43" s="5">
        <v>0</v>
      </c>
      <c r="I43" s="98">
        <v>0.05379629629629629</v>
      </c>
      <c r="J43" s="98">
        <v>0.09457175925925926</v>
      </c>
      <c r="K43" s="98">
        <v>0.15596064814814814</v>
      </c>
      <c r="L43" s="98">
        <v>0.16805555555555554</v>
      </c>
      <c r="M43" s="14">
        <f aca="true" t="shared" si="6" ref="M43:P47">I43-H43</f>
        <v>0.05379629629629629</v>
      </c>
      <c r="N43" s="5">
        <f t="shared" si="6"/>
        <v>0.040775462962962965</v>
      </c>
      <c r="O43" s="5">
        <f t="shared" si="6"/>
        <v>0.06138888888888888</v>
      </c>
      <c r="P43" s="5">
        <f t="shared" si="6"/>
        <v>0.012094907407407401</v>
      </c>
    </row>
    <row r="44" spans="1:16" ht="12.75">
      <c r="A44" s="129">
        <v>64</v>
      </c>
      <c r="B44" s="136" t="s">
        <v>5</v>
      </c>
      <c r="C44" s="4" t="s">
        <v>6</v>
      </c>
      <c r="D44" s="96" t="s">
        <v>8</v>
      </c>
      <c r="E44" s="4" t="s">
        <v>9</v>
      </c>
      <c r="F44" s="4" t="s">
        <v>10</v>
      </c>
      <c r="G44" s="96" t="s">
        <v>8</v>
      </c>
      <c r="H44" s="5">
        <v>0</v>
      </c>
      <c r="I44" s="98">
        <v>0.059375000000000004</v>
      </c>
      <c r="J44" s="98">
        <v>0.11189814814814815</v>
      </c>
      <c r="K44" s="98">
        <v>0.17880787037037038</v>
      </c>
      <c r="L44" s="98">
        <v>0.19177083333333333</v>
      </c>
      <c r="M44" s="14">
        <f t="shared" si="6"/>
        <v>0.059375000000000004</v>
      </c>
      <c r="N44" s="5">
        <f t="shared" si="6"/>
        <v>0.052523148148148145</v>
      </c>
      <c r="O44" s="5">
        <f t="shared" si="6"/>
        <v>0.06690972222222223</v>
      </c>
      <c r="P44" s="5">
        <f t="shared" si="6"/>
        <v>0.012962962962962954</v>
      </c>
    </row>
    <row r="45" spans="1:16" ht="12.75">
      <c r="A45" s="129">
        <v>65</v>
      </c>
      <c r="B45" s="136" t="s">
        <v>139</v>
      </c>
      <c r="C45" s="4" t="s">
        <v>7</v>
      </c>
      <c r="D45" s="96" t="s">
        <v>0</v>
      </c>
      <c r="E45" s="4" t="s">
        <v>98</v>
      </c>
      <c r="F45" s="4" t="s">
        <v>140</v>
      </c>
      <c r="G45" s="96" t="s">
        <v>0</v>
      </c>
      <c r="H45" s="5">
        <v>0</v>
      </c>
      <c r="I45" s="98">
        <v>0.04719907407407407</v>
      </c>
      <c r="J45" s="98">
        <v>0.09796296296296296</v>
      </c>
      <c r="K45" s="98">
        <v>0.15811342592592592</v>
      </c>
      <c r="L45" s="98">
        <v>0.17</v>
      </c>
      <c r="M45" s="14">
        <f t="shared" si="6"/>
        <v>0.04719907407407407</v>
      </c>
      <c r="N45" s="5">
        <f t="shared" si="6"/>
        <v>0.05076388888888889</v>
      </c>
      <c r="O45" s="5">
        <f t="shared" si="6"/>
        <v>0.06015046296296296</v>
      </c>
      <c r="P45" s="5">
        <f t="shared" si="6"/>
        <v>0.011886574074074091</v>
      </c>
    </row>
    <row r="46" spans="1:16" ht="12.75">
      <c r="A46" s="129">
        <v>66</v>
      </c>
      <c r="B46" s="136" t="s">
        <v>1</v>
      </c>
      <c r="C46" s="4" t="s">
        <v>7</v>
      </c>
      <c r="D46" s="139" t="s">
        <v>2</v>
      </c>
      <c r="E46" s="4" t="s">
        <v>4</v>
      </c>
      <c r="F46" s="4" t="s">
        <v>3</v>
      </c>
      <c r="G46" s="96" t="s">
        <v>2</v>
      </c>
      <c r="H46" s="5">
        <v>0</v>
      </c>
      <c r="I46" s="98">
        <v>0.058298611111111114</v>
      </c>
      <c r="J46" s="98">
        <v>0.10872685185185187</v>
      </c>
      <c r="K46" s="98">
        <v>0.16175925925925924</v>
      </c>
      <c r="L46" s="98">
        <v>0.17386574074074077</v>
      </c>
      <c r="M46" s="14">
        <f t="shared" si="6"/>
        <v>0.058298611111111114</v>
      </c>
      <c r="N46" s="5">
        <f t="shared" si="6"/>
        <v>0.05042824074074075</v>
      </c>
      <c r="O46" s="5">
        <f t="shared" si="6"/>
        <v>0.053032407407407375</v>
      </c>
      <c r="P46" s="5">
        <f t="shared" si="6"/>
        <v>0.012106481481481524</v>
      </c>
    </row>
    <row r="47" spans="1:16" ht="12.75">
      <c r="A47" s="129">
        <v>67</v>
      </c>
      <c r="B47" s="136" t="s">
        <v>40</v>
      </c>
      <c r="C47" s="4" t="s">
        <v>7</v>
      </c>
      <c r="D47" s="139" t="s">
        <v>104</v>
      </c>
      <c r="E47" s="4" t="s">
        <v>37</v>
      </c>
      <c r="F47" s="4" t="s">
        <v>42</v>
      </c>
      <c r="G47" s="139" t="s">
        <v>39</v>
      </c>
      <c r="H47" s="5">
        <v>0</v>
      </c>
      <c r="I47" s="98">
        <v>0.06413194444444444</v>
      </c>
      <c r="J47" s="98">
        <v>0.11145833333333333</v>
      </c>
      <c r="K47" s="98">
        <v>0.16855324074074074</v>
      </c>
      <c r="L47" s="121">
        <v>0.1811111111111111</v>
      </c>
      <c r="M47" s="14">
        <f t="shared" si="6"/>
        <v>0.06413194444444444</v>
      </c>
      <c r="N47" s="5">
        <f t="shared" si="6"/>
        <v>0.04732638888888889</v>
      </c>
      <c r="O47" s="5">
        <f t="shared" si="6"/>
        <v>0.057094907407407414</v>
      </c>
      <c r="P47" s="5">
        <f t="shared" si="6"/>
        <v>0.012557870370370372</v>
      </c>
    </row>
    <row r="48" spans="1:16" ht="12.75">
      <c r="A48" s="129">
        <v>68</v>
      </c>
      <c r="B48" s="136" t="s">
        <v>36</v>
      </c>
      <c r="C48" s="4" t="s">
        <v>43</v>
      </c>
      <c r="D48" s="139" t="s">
        <v>113</v>
      </c>
      <c r="E48" s="4" t="s">
        <v>41</v>
      </c>
      <c r="F48" s="4" t="s">
        <v>38</v>
      </c>
      <c r="G48" s="139" t="s">
        <v>113</v>
      </c>
      <c r="H48" s="5">
        <v>0</v>
      </c>
      <c r="I48" s="98">
        <v>0.041226851851851855</v>
      </c>
      <c r="J48" s="98">
        <v>0.08907407407407408</v>
      </c>
      <c r="K48" s="98">
        <v>0.14766203703703704</v>
      </c>
      <c r="L48" s="121">
        <v>0.1577314814814815</v>
      </c>
      <c r="M48" s="14">
        <f aca="true" t="shared" si="7" ref="M48:P49">I48-H48</f>
        <v>0.041226851851851855</v>
      </c>
      <c r="N48" s="5">
        <f t="shared" si="7"/>
        <v>0.04784722222222223</v>
      </c>
      <c r="O48" s="5">
        <f t="shared" si="7"/>
        <v>0.05858796296296295</v>
      </c>
      <c r="P48" s="5">
        <f t="shared" si="7"/>
        <v>0.010069444444444464</v>
      </c>
    </row>
    <row r="49" spans="1:16" ht="12.75">
      <c r="A49" s="129">
        <v>69</v>
      </c>
      <c r="B49" s="136" t="s">
        <v>16</v>
      </c>
      <c r="C49" s="4" t="s">
        <v>24</v>
      </c>
      <c r="D49" s="139" t="s">
        <v>23</v>
      </c>
      <c r="E49" s="4" t="s">
        <v>21</v>
      </c>
      <c r="F49" s="4" t="s">
        <v>22</v>
      </c>
      <c r="G49" s="139" t="s">
        <v>23</v>
      </c>
      <c r="H49" s="5">
        <v>0</v>
      </c>
      <c r="I49" s="98">
        <v>0.06413194444444444</v>
      </c>
      <c r="J49" s="98">
        <v>0.11560185185185186</v>
      </c>
      <c r="K49" s="98">
        <v>0.19746527777777778</v>
      </c>
      <c r="L49" s="121">
        <v>0.2142361111111111</v>
      </c>
      <c r="M49" s="14">
        <f t="shared" si="7"/>
        <v>0.06413194444444444</v>
      </c>
      <c r="N49" s="5">
        <f t="shared" si="7"/>
        <v>0.05146990740740742</v>
      </c>
      <c r="O49" s="5">
        <f t="shared" si="7"/>
        <v>0.08186342592592592</v>
      </c>
      <c r="P49" s="5">
        <f t="shared" si="7"/>
        <v>0.016770833333333318</v>
      </c>
    </row>
    <row r="50" spans="1:16" ht="12.75">
      <c r="A50" s="129">
        <v>70</v>
      </c>
      <c r="B50" s="142" t="s">
        <v>19</v>
      </c>
      <c r="C50" s="4" t="s">
        <v>24</v>
      </c>
      <c r="D50" s="139" t="s">
        <v>32</v>
      </c>
      <c r="E50" s="143" t="s">
        <v>31</v>
      </c>
      <c r="F50" s="4" t="s">
        <v>33</v>
      </c>
      <c r="G50" s="139" t="s">
        <v>32</v>
      </c>
      <c r="H50" s="5">
        <v>0</v>
      </c>
      <c r="I50" s="98">
        <v>0.06024305555555556</v>
      </c>
      <c r="J50" s="98">
        <v>0.12275462962962963</v>
      </c>
      <c r="K50" s="98">
        <v>0.19118055555555555</v>
      </c>
      <c r="L50" s="121">
        <v>0.20550925925925925</v>
      </c>
      <c r="M50" s="14">
        <f aca="true" t="shared" si="8" ref="M50:M57">I50-H50</f>
        <v>0.06024305555555556</v>
      </c>
      <c r="N50" s="5">
        <f aca="true" t="shared" si="9" ref="N50:N56">J50-I50</f>
        <v>0.06251157407407407</v>
      </c>
      <c r="O50" s="5">
        <f aca="true" t="shared" si="10" ref="O50:O56">K50-J50</f>
        <v>0.06842592592592592</v>
      </c>
      <c r="P50" s="5">
        <f aca="true" t="shared" si="11" ref="P50:P56">L50-K50</f>
        <v>0.014328703703703705</v>
      </c>
    </row>
    <row r="51" spans="1:16" ht="12.75">
      <c r="A51" s="129">
        <v>71</v>
      </c>
      <c r="B51" s="136" t="s">
        <v>137</v>
      </c>
      <c r="C51" s="4" t="s">
        <v>15</v>
      </c>
      <c r="D51" s="96" t="s">
        <v>100</v>
      </c>
      <c r="E51" s="4" t="s">
        <v>138</v>
      </c>
      <c r="F51" s="4" t="s">
        <v>100</v>
      </c>
      <c r="G51" s="96" t="s">
        <v>50</v>
      </c>
      <c r="H51" s="5">
        <v>0</v>
      </c>
      <c r="I51" s="98">
        <v>0.05694444444444444</v>
      </c>
      <c r="J51" s="98">
        <v>0.12494212962962963</v>
      </c>
      <c r="K51" s="98">
        <v>0.19479166666666667</v>
      </c>
      <c r="L51" s="121">
        <v>0.20476851851851852</v>
      </c>
      <c r="M51" s="14">
        <f t="shared" si="8"/>
        <v>0.05694444444444444</v>
      </c>
      <c r="N51" s="5">
        <f t="shared" si="9"/>
        <v>0.06799768518518517</v>
      </c>
      <c r="O51" s="5">
        <f t="shared" si="10"/>
        <v>0.06984953703703704</v>
      </c>
      <c r="P51" s="5">
        <f t="shared" si="11"/>
        <v>0.009976851851851848</v>
      </c>
    </row>
    <row r="52" spans="1:16" ht="12.75">
      <c r="A52" s="129">
        <v>73</v>
      </c>
      <c r="B52" s="138" t="s">
        <v>11</v>
      </c>
      <c r="C52" s="4" t="s">
        <v>15</v>
      </c>
      <c r="D52" s="139" t="s">
        <v>13</v>
      </c>
      <c r="E52" s="7" t="s">
        <v>12</v>
      </c>
      <c r="F52" s="4" t="s">
        <v>14</v>
      </c>
      <c r="G52" s="96" t="s">
        <v>13</v>
      </c>
      <c r="H52" s="5">
        <v>0</v>
      </c>
      <c r="I52" s="98">
        <v>0.050833333333333335</v>
      </c>
      <c r="J52" s="98">
        <v>0.10347222222222223</v>
      </c>
      <c r="K52" s="98">
        <v>0.16740740740740742</v>
      </c>
      <c r="L52" s="121">
        <v>0.1783564814814815</v>
      </c>
      <c r="M52" s="14">
        <f t="shared" si="8"/>
        <v>0.050833333333333335</v>
      </c>
      <c r="N52" s="5">
        <f t="shared" si="9"/>
        <v>0.052638888888888895</v>
      </c>
      <c r="O52" s="5">
        <f t="shared" si="10"/>
        <v>0.06393518518518519</v>
      </c>
      <c r="P52" s="5">
        <f t="shared" si="11"/>
        <v>0.010949074074074083</v>
      </c>
    </row>
    <row r="53" spans="1:16" ht="12.75">
      <c r="A53" s="129">
        <v>74</v>
      </c>
      <c r="B53" s="136" t="s">
        <v>17</v>
      </c>
      <c r="C53" s="4" t="s">
        <v>15</v>
      </c>
      <c r="D53" s="139" t="s">
        <v>27</v>
      </c>
      <c r="E53" s="4" t="s">
        <v>26</v>
      </c>
      <c r="F53" s="4" t="s">
        <v>25</v>
      </c>
      <c r="G53" s="139" t="s">
        <v>27</v>
      </c>
      <c r="H53" s="5">
        <v>0</v>
      </c>
      <c r="I53" s="98">
        <v>0.061990740740740735</v>
      </c>
      <c r="J53" s="98">
        <v>0.12943287037037038</v>
      </c>
      <c r="K53" s="98">
        <v>0.19387731481481482</v>
      </c>
      <c r="L53" s="121">
        <v>0.20606481481481484</v>
      </c>
      <c r="M53" s="14">
        <f t="shared" si="8"/>
        <v>0.061990740740740735</v>
      </c>
      <c r="N53" s="5">
        <f t="shared" si="9"/>
        <v>0.06744212962962964</v>
      </c>
      <c r="O53" s="5">
        <f t="shared" si="10"/>
        <v>0.06444444444444444</v>
      </c>
      <c r="P53" s="5">
        <f t="shared" si="11"/>
        <v>0.012187500000000018</v>
      </c>
    </row>
    <row r="54" spans="1:16" ht="12.75">
      <c r="A54" s="129">
        <v>75</v>
      </c>
      <c r="B54" s="136" t="s">
        <v>20</v>
      </c>
      <c r="C54" s="4" t="s">
        <v>15</v>
      </c>
      <c r="D54" s="139" t="s">
        <v>118</v>
      </c>
      <c r="E54" s="4" t="s">
        <v>34</v>
      </c>
      <c r="F54" s="4" t="s">
        <v>35</v>
      </c>
      <c r="G54" s="139" t="s">
        <v>118</v>
      </c>
      <c r="H54" s="5">
        <v>0</v>
      </c>
      <c r="I54" s="98">
        <v>0.055543981481481486</v>
      </c>
      <c r="J54" s="98">
        <v>0.0975925925925926</v>
      </c>
      <c r="K54" s="98">
        <v>0.15859953703703702</v>
      </c>
      <c r="L54" s="121">
        <v>0.17070601851851852</v>
      </c>
      <c r="M54" s="14">
        <f t="shared" si="8"/>
        <v>0.055543981481481486</v>
      </c>
      <c r="N54" s="5">
        <f t="shared" si="9"/>
        <v>0.04204861111111112</v>
      </c>
      <c r="O54" s="5">
        <f t="shared" si="10"/>
        <v>0.06100694444444442</v>
      </c>
      <c r="P54" s="5">
        <f t="shared" si="11"/>
        <v>0.012106481481481496</v>
      </c>
    </row>
    <row r="55" spans="1:16" ht="12.75">
      <c r="A55" s="129">
        <v>76</v>
      </c>
      <c r="B55" s="136" t="s">
        <v>18</v>
      </c>
      <c r="C55" s="4" t="s">
        <v>28</v>
      </c>
      <c r="D55" s="139" t="s">
        <v>29</v>
      </c>
      <c r="E55" s="4" t="s">
        <v>30</v>
      </c>
      <c r="F55" s="4" t="s">
        <v>52</v>
      </c>
      <c r="G55" s="139" t="s">
        <v>29</v>
      </c>
      <c r="H55" s="5">
        <v>0</v>
      </c>
      <c r="I55" s="98">
        <v>0.059479166666666666</v>
      </c>
      <c r="J55" s="98">
        <v>0.1103587962962963</v>
      </c>
      <c r="K55" s="98">
        <v>0.16413194444444446</v>
      </c>
      <c r="L55" s="121">
        <v>0.17636574074074074</v>
      </c>
      <c r="M55" s="14">
        <f t="shared" si="8"/>
        <v>0.059479166666666666</v>
      </c>
      <c r="N55" s="5">
        <f t="shared" si="9"/>
        <v>0.050879629629629636</v>
      </c>
      <c r="O55" s="5">
        <f t="shared" si="10"/>
        <v>0.05377314814814815</v>
      </c>
      <c r="P55" s="5">
        <f t="shared" si="11"/>
        <v>0.012233796296296284</v>
      </c>
    </row>
    <row r="56" spans="1:16" ht="12.75">
      <c r="A56" s="129">
        <v>77</v>
      </c>
      <c r="B56" s="136" t="s">
        <v>46</v>
      </c>
      <c r="C56" s="4" t="s">
        <v>7</v>
      </c>
      <c r="D56" s="139" t="s">
        <v>45</v>
      </c>
      <c r="E56" s="2" t="s">
        <v>122</v>
      </c>
      <c r="F56" s="2" t="s">
        <v>122</v>
      </c>
      <c r="G56" s="139" t="s">
        <v>122</v>
      </c>
      <c r="H56" s="5">
        <v>0</v>
      </c>
      <c r="I56" s="98">
        <v>0.05611111111111111</v>
      </c>
      <c r="J56" s="98">
        <v>0.11268518518518518</v>
      </c>
      <c r="K56" s="98">
        <v>0.20128472222222224</v>
      </c>
      <c r="L56" s="121">
        <v>0.21931712962962965</v>
      </c>
      <c r="M56" s="14">
        <f t="shared" si="8"/>
        <v>0.05611111111111111</v>
      </c>
      <c r="N56" s="5">
        <f t="shared" si="9"/>
        <v>0.05657407407407407</v>
      </c>
      <c r="O56" s="5">
        <f t="shared" si="10"/>
        <v>0.08859953703703706</v>
      </c>
      <c r="P56" s="5">
        <f t="shared" si="11"/>
        <v>0.018032407407407414</v>
      </c>
    </row>
    <row r="57" spans="1:16" ht="12.75">
      <c r="A57" s="129">
        <v>78</v>
      </c>
      <c r="B57" s="136" t="s">
        <v>47</v>
      </c>
      <c r="C57" s="4" t="s">
        <v>53</v>
      </c>
      <c r="D57" s="139" t="s">
        <v>49</v>
      </c>
      <c r="E57" s="145" t="s">
        <v>48</v>
      </c>
      <c r="F57" s="4" t="s">
        <v>44</v>
      </c>
      <c r="G57" s="139" t="s">
        <v>49</v>
      </c>
      <c r="H57" s="5">
        <v>0</v>
      </c>
      <c r="I57" s="98">
        <v>0.06869212962962963</v>
      </c>
      <c r="J57" s="98"/>
      <c r="K57" s="98">
        <v>0.17327546296296295</v>
      </c>
      <c r="L57" s="121">
        <v>0.18692129629629628</v>
      </c>
      <c r="M57" s="14">
        <f t="shared" si="8"/>
        <v>0.06869212962962963</v>
      </c>
      <c r="O57" s="5">
        <v>0.0739699074074074</v>
      </c>
      <c r="P57" s="5">
        <v>0.013645833333333331</v>
      </c>
    </row>
    <row r="58" spans="1:16" ht="12.75">
      <c r="A58" s="129"/>
      <c r="B58" s="2"/>
      <c r="D58" s="96"/>
      <c r="E58" s="4"/>
      <c r="F58" s="4"/>
      <c r="G58" s="96"/>
      <c r="I58" s="98"/>
      <c r="J58" s="98"/>
      <c r="K58" s="98"/>
      <c r="L58" s="121"/>
      <c r="M58" s="14"/>
      <c r="P58" s="5"/>
    </row>
    <row r="59" spans="1:16" s="15" customFormat="1" ht="12.75">
      <c r="A59" s="130"/>
      <c r="B59" s="82" t="s">
        <v>51</v>
      </c>
      <c r="C59" s="101"/>
      <c r="D59" s="94"/>
      <c r="E59" s="77"/>
      <c r="F59" s="77"/>
      <c r="G59" s="77"/>
      <c r="H59" s="77"/>
      <c r="I59" s="77"/>
      <c r="J59" s="77"/>
      <c r="K59" s="77"/>
      <c r="L59" s="78"/>
      <c r="M59" s="79"/>
      <c r="N59" s="77"/>
      <c r="O59" s="77"/>
      <c r="P59" s="95"/>
    </row>
    <row r="60" spans="1:16" s="15" customFormat="1" ht="12.75">
      <c r="A60" s="129">
        <v>82</v>
      </c>
      <c r="B60" s="135" t="s">
        <v>126</v>
      </c>
      <c r="C60" s="133" t="s">
        <v>129</v>
      </c>
      <c r="D60" s="97"/>
      <c r="E60" s="4"/>
      <c r="F60" s="4"/>
      <c r="G60" s="4"/>
      <c r="H60" s="5">
        <v>0</v>
      </c>
      <c r="I60" s="98">
        <v>0.054664351851851846</v>
      </c>
      <c r="J60" s="3"/>
      <c r="K60" s="3"/>
      <c r="L60" s="3"/>
      <c r="M60" s="14">
        <f>I60-H60</f>
        <v>0.054664351851851846</v>
      </c>
      <c r="N60" s="98"/>
      <c r="O60" s="12"/>
      <c r="P60" s="92"/>
    </row>
    <row r="61" spans="1:16" s="15" customFormat="1" ht="12.75">
      <c r="A61" s="131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s="15" customFormat="1" ht="12.75">
      <c r="A62" s="131"/>
      <c r="B62" s="7"/>
      <c r="C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15" customFormat="1" ht="12.75">
      <c r="A63" s="131"/>
      <c r="B63" s="7"/>
      <c r="C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s="15" customFormat="1" ht="12.75">
      <c r="A64" s="131"/>
      <c r="B64" s="7"/>
      <c r="C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s="15" customFormat="1" ht="12.75">
      <c r="A65" s="131"/>
      <c r="B65" s="7"/>
      <c r="C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s="15" customFormat="1" ht="12.75">
      <c r="A66" s="131"/>
      <c r="B66" s="7"/>
      <c r="C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s="15" customFormat="1" ht="12.75">
      <c r="A67" s="131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s="15" customFormat="1" ht="12.75">
      <c r="A68" s="131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s="15" customFormat="1" ht="12.75">
      <c r="A69" s="131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s="15" customFormat="1" ht="12.75">
      <c r="A70" s="131"/>
      <c r="B70" s="7"/>
      <c r="C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s="15" customFormat="1" ht="12.75">
      <c r="A71" s="131"/>
      <c r="B71" s="7"/>
      <c r="C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s="15" customFormat="1" ht="12.75">
      <c r="A72" s="131"/>
      <c r="B72" s="7"/>
      <c r="C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s="15" customFormat="1" ht="12.75">
      <c r="A73" s="131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s="15" customFormat="1" ht="12.75">
      <c r="A74" s="131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s="15" customFormat="1" ht="12.75">
      <c r="A75" s="131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s="15" customFormat="1" ht="12.75">
      <c r="A76" s="131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s="15" customFormat="1" ht="12.75">
      <c r="A77" s="131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s="15" customFormat="1" ht="12.75">
      <c r="A78" s="131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s="15" customFormat="1" ht="12.75">
      <c r="A79" s="131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s="15" customFormat="1" ht="12.75">
      <c r="A80" s="131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s="15" customFormat="1" ht="12.75">
      <c r="A81" s="131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s="15" customFormat="1" ht="12.75">
      <c r="A82" s="131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s="15" customFormat="1" ht="12.75">
      <c r="A83" s="131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s="15" customFormat="1" ht="12.75">
      <c r="A84" s="131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s="15" customFormat="1" ht="12.75">
      <c r="A85" s="131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s="15" customFormat="1" ht="12.75">
      <c r="A86" s="131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s="15" customFormat="1" ht="12.75">
      <c r="A87" s="131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s="15" customFormat="1" ht="12.75">
      <c r="A88" s="131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5" customFormat="1" ht="12.75">
      <c r="A89" s="131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15" customFormat="1" ht="12.75">
      <c r="A90" s="131"/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s="15" customFormat="1" ht="12.75">
      <c r="A91" s="131"/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s="15" customFormat="1" ht="12.75">
      <c r="A92" s="131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s="15" customFormat="1" ht="12.75">
      <c r="A93" s="131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s="15" customFormat="1" ht="12.75">
      <c r="A94" s="131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s="15" customFormat="1" ht="12.75">
      <c r="A95" s="131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s="15" customFormat="1" ht="12.75">
      <c r="A96" s="131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s="15" customFormat="1" ht="12.75">
      <c r="A97" s="131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s="15" customFormat="1" ht="12.75">
      <c r="A98" s="131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s="15" customFormat="1" ht="12.75">
      <c r="A99" s="131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s="15" customFormat="1" ht="12.75">
      <c r="A100" s="131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s="15" customFormat="1" ht="12.75">
      <c r="A101" s="131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s="15" customFormat="1" ht="12.75">
      <c r="A102" s="131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s="15" customFormat="1" ht="12.75">
      <c r="A103" s="131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s="15" customFormat="1" ht="12.75">
      <c r="A104" s="131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s="15" customFormat="1" ht="12.75">
      <c r="A105" s="131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s="15" customFormat="1" ht="12.75">
      <c r="A106" s="131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s="15" customFormat="1" ht="12.75">
      <c r="A107" s="131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s="15" customFormat="1" ht="12.75">
      <c r="A108" s="131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s="15" customFormat="1" ht="12.75">
      <c r="A109" s="131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s="15" customFormat="1" ht="12.75">
      <c r="A110" s="131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s="15" customFormat="1" ht="12.75">
      <c r="A111" s="131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15" customFormat="1" ht="12.75">
      <c r="A112" s="131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s="15" customFormat="1" ht="12.75">
      <c r="A113" s="131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15" customFormat="1" ht="12.75">
      <c r="A114" s="131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s="15" customFormat="1" ht="12.75">
      <c r="A115" s="131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s="15" customFormat="1" ht="12.75">
      <c r="A116" s="131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s="15" customFormat="1" ht="12.75">
      <c r="A117" s="131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s="15" customFormat="1" ht="12.75">
      <c r="A118" s="131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s="15" customFormat="1" ht="12.75">
      <c r="A119" s="131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s="15" customFormat="1" ht="12.75">
      <c r="A120" s="131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s="15" customFormat="1" ht="12.75">
      <c r="A121" s="131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s="15" customFormat="1" ht="12.75">
      <c r="A122" s="131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s="15" customFormat="1" ht="12.75">
      <c r="A123" s="131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s="15" customFormat="1" ht="12.75">
      <c r="A124" s="131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s="15" customFormat="1" ht="12.75">
      <c r="A125" s="131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s="15" customFormat="1" ht="12.75">
      <c r="A126" s="131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s="15" customFormat="1" ht="12.75">
      <c r="A127" s="131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s="15" customFormat="1" ht="12.75">
      <c r="A128" s="131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s="15" customFormat="1" ht="12.75">
      <c r="A129" s="131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s="15" customFormat="1" ht="12.75">
      <c r="A130" s="131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s="15" customFormat="1" ht="12.75">
      <c r="A131" s="131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s="15" customFormat="1" ht="12.75">
      <c r="A132" s="131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s="15" customFormat="1" ht="12.75">
      <c r="A133" s="131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s="15" customFormat="1" ht="12.75">
      <c r="A134" s="131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s="15" customFormat="1" ht="12.75">
      <c r="A135" s="131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s="15" customFormat="1" ht="12.75">
      <c r="A136" s="131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s="15" customFormat="1" ht="12.75">
      <c r="A137" s="131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s="15" customFormat="1" ht="12.75">
      <c r="A138" s="131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s="15" customFormat="1" ht="12.75">
      <c r="A139" s="131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s="15" customFormat="1" ht="12.75">
      <c r="A140" s="131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s="15" customFormat="1" ht="12.75">
      <c r="A141" s="131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s="15" customFormat="1" ht="12.75">
      <c r="A142" s="131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s="15" customFormat="1" ht="12.75">
      <c r="A143" s="131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s="15" customFormat="1" ht="12.75">
      <c r="A144" s="131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s="15" customFormat="1" ht="12.75">
      <c r="A145" s="131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s="15" customFormat="1" ht="12.75">
      <c r="A146" s="131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s="15" customFormat="1" ht="12.75">
      <c r="A147" s="131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s="15" customFormat="1" ht="12.75">
      <c r="A148" s="131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s="15" customFormat="1" ht="12.75">
      <c r="A149" s="131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s="15" customFormat="1" ht="12.75">
      <c r="A150" s="131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s="15" customFormat="1" ht="12.75">
      <c r="A151" s="131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s="15" customFormat="1" ht="12.75">
      <c r="A152" s="131"/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s="15" customFormat="1" ht="12.75">
      <c r="A153" s="131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s="15" customFormat="1" ht="12.75">
      <c r="A154" s="131"/>
      <c r="B154" s="7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s="15" customFormat="1" ht="12.75">
      <c r="A155" s="131"/>
      <c r="B155" s="7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s="15" customFormat="1" ht="12.75">
      <c r="A156" s="131"/>
      <c r="B156" s="7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s="15" customFormat="1" ht="12.75">
      <c r="A157" s="131"/>
      <c r="B157" s="7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s="15" customFormat="1" ht="12.75">
      <c r="A158" s="131"/>
      <c r="B158" s="7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s="15" customFormat="1" ht="12.75">
      <c r="A159" s="131"/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s="15" customFormat="1" ht="12.75">
      <c r="A160" s="131"/>
      <c r="B160" s="7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s="15" customFormat="1" ht="12.75">
      <c r="A161" s="131"/>
      <c r="B161" s="7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s="15" customFormat="1" ht="12.75">
      <c r="A162" s="131"/>
      <c r="B162" s="7"/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s="15" customFormat="1" ht="12.75">
      <c r="A163" s="131"/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s="15" customFormat="1" ht="12.75">
      <c r="A164" s="131"/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s="15" customFormat="1" ht="12.75">
      <c r="A165" s="131"/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s="15" customFormat="1" ht="12.75">
      <c r="A166" s="131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s="15" customFormat="1" ht="12.75">
      <c r="A167" s="131"/>
      <c r="B167" s="7"/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s="15" customFormat="1" ht="12.75">
      <c r="A168" s="131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s="15" customFormat="1" ht="12.75">
      <c r="A169" s="131"/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s="15" customFormat="1" ht="12.75">
      <c r="A170" s="131"/>
      <c r="B170" s="7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s="15" customFormat="1" ht="12.75">
      <c r="A171" s="131"/>
      <c r="B171" s="7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s="15" customFormat="1" ht="12.75">
      <c r="A172" s="131"/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s="15" customFormat="1" ht="12.75">
      <c r="A173" s="131"/>
      <c r="B173" s="7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s="15" customFormat="1" ht="12.75">
      <c r="A174" s="131"/>
      <c r="B174" s="7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s="15" customFormat="1" ht="12.75">
      <c r="A175" s="131"/>
      <c r="B175" s="7"/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s="15" customFormat="1" ht="12.75">
      <c r="A176" s="131"/>
      <c r="B176" s="7"/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s="15" customFormat="1" ht="12.75">
      <c r="A177" s="131"/>
      <c r="B177" s="7"/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s="15" customFormat="1" ht="12.75">
      <c r="A178" s="131"/>
      <c r="B178" s="7"/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s="15" customFormat="1" ht="12.75">
      <c r="A179" s="131"/>
      <c r="B179" s="7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s="15" customFormat="1" ht="12.75">
      <c r="A180" s="131"/>
      <c r="B180" s="7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s="15" customFormat="1" ht="12.75">
      <c r="A181" s="131"/>
      <c r="B181" s="7"/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s="15" customFormat="1" ht="12.75">
      <c r="A182" s="131"/>
      <c r="B182" s="7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s="15" customFormat="1" ht="12.75">
      <c r="A183" s="131"/>
      <c r="B183" s="7"/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s="15" customFormat="1" ht="12.75">
      <c r="A184" s="131"/>
      <c r="B184" s="7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s="15" customFormat="1" ht="12.75">
      <c r="A185" s="131"/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s="15" customFormat="1" ht="12.75">
      <c r="A186" s="131"/>
      <c r="B186" s="7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s="15" customFormat="1" ht="12.75">
      <c r="A187" s="131"/>
      <c r="B187" s="7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s="15" customFormat="1" ht="12.75">
      <c r="A188" s="131"/>
      <c r="B188" s="7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s="15" customFormat="1" ht="12.75">
      <c r="A189" s="131"/>
      <c r="B189" s="7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s="15" customFormat="1" ht="12.75">
      <c r="A190" s="131"/>
      <c r="B190" s="7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s="15" customFormat="1" ht="12.75">
      <c r="A191" s="131"/>
      <c r="B191" s="7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s="15" customFormat="1" ht="12.75">
      <c r="A192" s="131"/>
      <c r="B192" s="7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s="15" customFormat="1" ht="12.75">
      <c r="A193" s="131"/>
      <c r="B193" s="7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s="15" customFormat="1" ht="12.75">
      <c r="A194" s="131"/>
      <c r="B194" s="7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s="15" customFormat="1" ht="12.75">
      <c r="A195" s="131"/>
      <c r="B195" s="7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s="15" customFormat="1" ht="12.75">
      <c r="A196" s="131"/>
      <c r="B196" s="7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s="15" customFormat="1" ht="12.75">
      <c r="A197" s="131"/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s="15" customFormat="1" ht="12.75">
      <c r="A198" s="131"/>
      <c r="B198" s="7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s="15" customFormat="1" ht="12.75">
      <c r="A199" s="131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s="15" customFormat="1" ht="12.75">
      <c r="A200" s="131"/>
      <c r="B200" s="7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s="15" customFormat="1" ht="12.75">
      <c r="A201" s="131"/>
      <c r="B201" s="7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s="15" customFormat="1" ht="12.75">
      <c r="A202" s="131"/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s="15" customFormat="1" ht="12.75">
      <c r="A203" s="131"/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s="15" customFormat="1" ht="12.75">
      <c r="A204" s="131"/>
      <c r="B204" s="7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s="15" customFormat="1" ht="12.75">
      <c r="A205" s="131"/>
      <c r="B205" s="7"/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s="15" customFormat="1" ht="12.75">
      <c r="A206" s="131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s="15" customFormat="1" ht="12.75">
      <c r="A207" s="131"/>
      <c r="B207" s="7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s="15" customFormat="1" ht="12.75">
      <c r="A208" s="131"/>
      <c r="B208" s="7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s="15" customFormat="1" ht="12.75">
      <c r="A209" s="131"/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s="15" customFormat="1" ht="12.75">
      <c r="A210" s="131"/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s="15" customFormat="1" ht="12.75">
      <c r="A211" s="131"/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s="15" customFormat="1" ht="12.75">
      <c r="A212" s="131"/>
      <c r="B212" s="7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s="15" customFormat="1" ht="12.75">
      <c r="A213" s="131"/>
      <c r="B213" s="7"/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s="15" customFormat="1" ht="12.75">
      <c r="A214" s="131"/>
      <c r="B214" s="7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s="15" customFormat="1" ht="12.75">
      <c r="A215" s="131"/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s="15" customFormat="1" ht="12.75">
      <c r="A216" s="131"/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s="15" customFormat="1" ht="12.75">
      <c r="A217" s="131"/>
      <c r="B217" s="7"/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s="15" customFormat="1" ht="12.75">
      <c r="A218" s="131"/>
      <c r="B218" s="7"/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s="15" customFormat="1" ht="12.75">
      <c r="A219" s="131"/>
      <c r="B219" s="7"/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s="15" customFormat="1" ht="12.75">
      <c r="A220" s="131"/>
      <c r="B220" s="7"/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s="15" customFormat="1" ht="12.75">
      <c r="A221" s="131"/>
      <c r="B221" s="7"/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s="15" customFormat="1" ht="12.75">
      <c r="A222" s="131"/>
      <c r="B222" s="7"/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s="15" customFormat="1" ht="12.75">
      <c r="A223" s="131"/>
      <c r="B223" s="7"/>
      <c r="C223" s="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s="15" customFormat="1" ht="12.75">
      <c r="A224" s="131"/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s="15" customFormat="1" ht="12.75">
      <c r="A225" s="131"/>
      <c r="B225" s="7"/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s="15" customFormat="1" ht="12.75">
      <c r="A226" s="131"/>
      <c r="B226" s="7"/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s="15" customFormat="1" ht="12.75">
      <c r="A227" s="131"/>
      <c r="B227" s="7"/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s="15" customFormat="1" ht="12.75">
      <c r="A228" s="131"/>
      <c r="B228" s="7"/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s="15" customFormat="1" ht="12.75">
      <c r="A229" s="131"/>
      <c r="B229" s="7"/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s="15" customFormat="1" ht="12.75">
      <c r="A230" s="131"/>
      <c r="B230" s="7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s="15" customFormat="1" ht="12.75">
      <c r="A231" s="131"/>
      <c r="B231" s="7"/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s="15" customFormat="1" ht="12.75">
      <c r="A232" s="131"/>
      <c r="B232" s="7"/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s="15" customFormat="1" ht="12.75">
      <c r="A233" s="131"/>
      <c r="B233" s="7"/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s="15" customFormat="1" ht="12.75">
      <c r="A234" s="131"/>
      <c r="B234" s="7"/>
      <c r="C234" s="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s="15" customFormat="1" ht="12.75">
      <c r="A235" s="131"/>
      <c r="B235" s="7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s="15" customFormat="1" ht="12.75">
      <c r="A236" s="131"/>
      <c r="B236" s="7"/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s="15" customFormat="1" ht="12.75">
      <c r="A237" s="131"/>
      <c r="B237" s="7"/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s="15" customFormat="1" ht="12.75">
      <c r="A238" s="131"/>
      <c r="B238" s="7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s="15" customFormat="1" ht="12.75">
      <c r="A239" s="131"/>
      <c r="B239" s="7"/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s="15" customFormat="1" ht="12.75">
      <c r="A240" s="131"/>
      <c r="B240" s="7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s="15" customFormat="1" ht="12.75">
      <c r="A241" s="131"/>
      <c r="B241" s="7"/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s="15" customFormat="1" ht="12.75">
      <c r="A242" s="131"/>
      <c r="B242" s="7"/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s="15" customFormat="1" ht="12.75">
      <c r="A243" s="131"/>
      <c r="B243" s="7"/>
      <c r="C243" s="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s="15" customFormat="1" ht="12.75">
      <c r="A244" s="131"/>
      <c r="B244" s="7"/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s="15" customFormat="1" ht="12.75">
      <c r="A245" s="131"/>
      <c r="B245" s="7"/>
      <c r="C245" s="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s="15" customFormat="1" ht="12.75">
      <c r="A246" s="131"/>
      <c r="B246" s="7"/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s="15" customFormat="1" ht="12.75">
      <c r="A247" s="131"/>
      <c r="B247" s="7"/>
      <c r="C247" s="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s="15" customFormat="1" ht="12.75">
      <c r="A248" s="131"/>
      <c r="B248" s="7"/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s="15" customFormat="1" ht="12.75">
      <c r="A249" s="131"/>
      <c r="B249" s="7"/>
      <c r="C249" s="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s="15" customFormat="1" ht="12.75">
      <c r="A250" s="131"/>
      <c r="B250" s="7"/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s="15" customFormat="1" ht="12.75">
      <c r="A251" s="131"/>
      <c r="B251" s="7"/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s="15" customFormat="1" ht="12.75">
      <c r="A252" s="131"/>
      <c r="B252" s="7"/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s="15" customFormat="1" ht="12.75">
      <c r="A253" s="131"/>
      <c r="B253" s="7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s="15" customFormat="1" ht="12.75">
      <c r="A254" s="131"/>
      <c r="B254" s="7"/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s="15" customFormat="1" ht="12.75">
      <c r="A255" s="131"/>
      <c r="B255" s="7"/>
      <c r="C255" s="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s="15" customFormat="1" ht="12.75">
      <c r="A256" s="131"/>
      <c r="B256" s="7"/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s="15" customFormat="1" ht="12.75">
      <c r="A257" s="131"/>
      <c r="B257" s="7"/>
      <c r="C257" s="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s="15" customFormat="1" ht="12.75">
      <c r="A258" s="131"/>
      <c r="B258" s="7"/>
      <c r="C258" s="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s="15" customFormat="1" ht="12.75">
      <c r="A259" s="131"/>
      <c r="B259" s="7"/>
      <c r="C259" s="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s="15" customFormat="1" ht="12.75">
      <c r="A260" s="131"/>
      <c r="B260" s="7"/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s="15" customFormat="1" ht="12.75">
      <c r="A261" s="131"/>
      <c r="B261" s="7"/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s="15" customFormat="1" ht="12.75">
      <c r="A262" s="131"/>
      <c r="B262" s="7"/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s="15" customFormat="1" ht="12.75">
      <c r="A263" s="131"/>
      <c r="B263" s="7"/>
      <c r="C263" s="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s="15" customFormat="1" ht="12.75">
      <c r="A264" s="131"/>
      <c r="B264" s="7"/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s="15" customFormat="1" ht="12.75">
      <c r="A265" s="131"/>
      <c r="B265" s="7"/>
      <c r="C265" s="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s="15" customFormat="1" ht="12.75">
      <c r="A266" s="131"/>
      <c r="B266" s="7"/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s="15" customFormat="1" ht="12.75">
      <c r="A267" s="131"/>
      <c r="B267" s="7"/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s="15" customFormat="1" ht="12.75">
      <c r="A268" s="131"/>
      <c r="B268" s="7"/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s="15" customFormat="1" ht="12.75">
      <c r="A269" s="131"/>
      <c r="B269" s="7"/>
      <c r="C269" s="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s="15" customFormat="1" ht="12.75">
      <c r="A270" s="131"/>
      <c r="B270" s="7"/>
      <c r="C270" s="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s="15" customFormat="1" ht="12.75">
      <c r="A271" s="131"/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s="15" customFormat="1" ht="12.75">
      <c r="A272" s="131"/>
      <c r="B272" s="7"/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s="15" customFormat="1" ht="12.75">
      <c r="A273" s="131"/>
      <c r="B273" s="7"/>
      <c r="C273" s="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s="15" customFormat="1" ht="12.75">
      <c r="A274" s="131"/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s="15" customFormat="1" ht="12.75">
      <c r="A275" s="131"/>
      <c r="B275" s="7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s="15" customFormat="1" ht="12.75">
      <c r="A276" s="131"/>
      <c r="B276" s="7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s="15" customFormat="1" ht="12.75">
      <c r="A277" s="131"/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s="15" customFormat="1" ht="12.75">
      <c r="A278" s="131"/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s="15" customFormat="1" ht="12.75">
      <c r="A279" s="131"/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s="15" customFormat="1" ht="12.75">
      <c r="A280" s="131"/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s="15" customFormat="1" ht="12.75">
      <c r="A281" s="131"/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s="15" customFormat="1" ht="12.75">
      <c r="A282" s="131"/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s="15" customFormat="1" ht="12.75">
      <c r="A283" s="131"/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s="15" customFormat="1" ht="12.75">
      <c r="A284" s="131"/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s="15" customFormat="1" ht="12.75">
      <c r="A285" s="131"/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s="15" customFormat="1" ht="12.75">
      <c r="A286" s="131"/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s="15" customFormat="1" ht="12.75">
      <c r="A287" s="131"/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s="15" customFormat="1" ht="12.75">
      <c r="A288" s="131"/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s="15" customFormat="1" ht="12.75">
      <c r="A289" s="131"/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s="15" customFormat="1" ht="12.75">
      <c r="A290" s="131"/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s="15" customFormat="1" ht="12.75">
      <c r="A291" s="131"/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s="15" customFormat="1" ht="12.75">
      <c r="A292" s="131"/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s="15" customFormat="1" ht="12.75">
      <c r="A293" s="131"/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s="15" customFormat="1" ht="12.75">
      <c r="A294" s="131"/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s="15" customFormat="1" ht="12.75">
      <c r="A295" s="131"/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s="15" customFormat="1" ht="12.75">
      <c r="A296" s="131"/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s="15" customFormat="1" ht="12.75">
      <c r="A297" s="131"/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s="15" customFormat="1" ht="12.75">
      <c r="A298" s="131"/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s="15" customFormat="1" ht="12.75">
      <c r="A299" s="131"/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s="15" customFormat="1" ht="12.75">
      <c r="A300" s="131"/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s="15" customFormat="1" ht="12.75">
      <c r="A301" s="131"/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s="15" customFormat="1" ht="12.75">
      <c r="A302" s="131"/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s="15" customFormat="1" ht="12.75">
      <c r="A303" s="131"/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s="15" customFormat="1" ht="12.75">
      <c r="A304" s="131"/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s="15" customFormat="1" ht="12.75">
      <c r="A305" s="131"/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s="15" customFormat="1" ht="12.75">
      <c r="A306" s="131"/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s="15" customFormat="1" ht="12.75">
      <c r="A307" s="131"/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s="15" customFormat="1" ht="12.75">
      <c r="A308" s="131"/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s="15" customFormat="1" ht="12.75">
      <c r="A309" s="131"/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s="15" customFormat="1" ht="12.75">
      <c r="A310" s="131"/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s="15" customFormat="1" ht="12.75">
      <c r="A311" s="131"/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s="15" customFormat="1" ht="12.75">
      <c r="A312" s="131"/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s="15" customFormat="1" ht="12.75">
      <c r="A313" s="131"/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s="15" customFormat="1" ht="12.75">
      <c r="A314" s="131"/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s="15" customFormat="1" ht="12.75">
      <c r="A315" s="131"/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s="15" customFormat="1" ht="12.75">
      <c r="A316" s="131"/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s="15" customFormat="1" ht="12.75">
      <c r="A317" s="131"/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s="15" customFormat="1" ht="12.75">
      <c r="A318" s="131"/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s="15" customFormat="1" ht="12.75">
      <c r="A319" s="131"/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s="15" customFormat="1" ht="12.75">
      <c r="A320" s="131"/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s="15" customFormat="1" ht="12.75">
      <c r="A321" s="131"/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s="15" customFormat="1" ht="12.75">
      <c r="A322" s="131"/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s="15" customFormat="1" ht="12.75">
      <c r="A323" s="131"/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s="15" customFormat="1" ht="12.75">
      <c r="A324" s="131"/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s="15" customFormat="1" ht="12.75">
      <c r="A325" s="131"/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s="15" customFormat="1" ht="12.75">
      <c r="A326" s="131"/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s="15" customFormat="1" ht="12.75">
      <c r="A327" s="131"/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s="15" customFormat="1" ht="12.75">
      <c r="A328" s="131"/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s="15" customFormat="1" ht="12.75">
      <c r="A329" s="131"/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s="15" customFormat="1" ht="12.75">
      <c r="A330" s="131"/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s="15" customFormat="1" ht="12.75">
      <c r="A331" s="131"/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s="15" customFormat="1" ht="12.75">
      <c r="A332" s="131"/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s="15" customFormat="1" ht="12.75">
      <c r="A333" s="131"/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s="15" customFormat="1" ht="12.75">
      <c r="A334" s="131"/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s="15" customFormat="1" ht="12.75">
      <c r="A335" s="131"/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s="15" customFormat="1" ht="12.75">
      <c r="A336" s="131"/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s="15" customFormat="1" ht="12.75">
      <c r="A337" s="131"/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s="15" customFormat="1" ht="12.75">
      <c r="A338" s="131"/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s="15" customFormat="1" ht="12.75">
      <c r="A339" s="131"/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s="15" customFormat="1" ht="12.75">
      <c r="A340" s="131"/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s="15" customFormat="1" ht="12.75">
      <c r="A341" s="131"/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s="15" customFormat="1" ht="12.75">
      <c r="A342" s="131"/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s="15" customFormat="1" ht="12.75">
      <c r="A343" s="131"/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s="15" customFormat="1" ht="12.75">
      <c r="A344" s="131"/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s="15" customFormat="1" ht="12.75">
      <c r="A345" s="131"/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s="15" customFormat="1" ht="12.75">
      <c r="A346" s="131"/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s="15" customFormat="1" ht="12.75">
      <c r="A347" s="131"/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s="15" customFormat="1" ht="12.75">
      <c r="A348" s="131"/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s="15" customFormat="1" ht="12.75">
      <c r="A349" s="131"/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s="15" customFormat="1" ht="12.75">
      <c r="A350" s="131"/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s="15" customFormat="1" ht="12.75">
      <c r="A351" s="131"/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s="15" customFormat="1" ht="12.75">
      <c r="A352" s="131"/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s="15" customFormat="1" ht="12.75">
      <c r="A353" s="131"/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s="15" customFormat="1" ht="12.75">
      <c r="A354" s="131"/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s="15" customFormat="1" ht="12.75">
      <c r="A355" s="131"/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s="15" customFormat="1" ht="12.75">
      <c r="A356" s="131"/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s="15" customFormat="1" ht="12.75">
      <c r="A357" s="131"/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s="15" customFormat="1" ht="12.75">
      <c r="A358" s="131"/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s="15" customFormat="1" ht="12.75">
      <c r="A359" s="131"/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s="15" customFormat="1" ht="12.75">
      <c r="A360" s="131"/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s="15" customFormat="1" ht="12.75">
      <c r="A361" s="131"/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s="15" customFormat="1" ht="12.75">
      <c r="A362" s="131"/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s="15" customFormat="1" ht="12.75">
      <c r="A363" s="131"/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s="15" customFormat="1" ht="12.75">
      <c r="A364" s="131"/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s="15" customFormat="1" ht="12.75">
      <c r="A365" s="131"/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s="15" customFormat="1" ht="12.75">
      <c r="A366" s="131"/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s="15" customFormat="1" ht="12.75">
      <c r="A367" s="131"/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s="15" customFormat="1" ht="12.75">
      <c r="A368" s="131"/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s="15" customFormat="1" ht="12.75">
      <c r="A369" s="131"/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s="15" customFormat="1" ht="12.75">
      <c r="A370" s="131"/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s="15" customFormat="1" ht="12.75">
      <c r="A371" s="131"/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s="15" customFormat="1" ht="12.75">
      <c r="A372" s="131"/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s="15" customFormat="1" ht="12.75">
      <c r="A373" s="131"/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s="15" customFormat="1" ht="12.75">
      <c r="A374" s="131"/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s="15" customFormat="1" ht="12.75">
      <c r="A375" s="131"/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s="15" customFormat="1" ht="12.75">
      <c r="A376" s="131"/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s="15" customFormat="1" ht="12.75">
      <c r="A377" s="131"/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s="15" customFormat="1" ht="12.75">
      <c r="A378" s="131"/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s="15" customFormat="1" ht="12.75">
      <c r="A379" s="131"/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s="15" customFormat="1" ht="12.75">
      <c r="A380" s="131"/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s="15" customFormat="1" ht="12.75">
      <c r="A381" s="131"/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s="15" customFormat="1" ht="12.75">
      <c r="A382" s="131"/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s="15" customFormat="1" ht="12.75">
      <c r="A383" s="131"/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s="15" customFormat="1" ht="12.75">
      <c r="A384" s="131"/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s="15" customFormat="1" ht="12.75">
      <c r="A385" s="131"/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s="15" customFormat="1" ht="12.75">
      <c r="A386" s="131"/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s="15" customFormat="1" ht="12.75">
      <c r="A387" s="131"/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s="15" customFormat="1" ht="12.75">
      <c r="A388" s="131"/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s="15" customFormat="1" ht="12.75">
      <c r="A389" s="131"/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s="15" customFormat="1" ht="12.75">
      <c r="A390" s="131"/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s="15" customFormat="1" ht="12.75">
      <c r="A391" s="131"/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s="15" customFormat="1" ht="12.75">
      <c r="A392" s="131"/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s="15" customFormat="1" ht="12.75">
      <c r="A393" s="131"/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s="15" customFormat="1" ht="12.75">
      <c r="A394" s="131"/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s="15" customFormat="1" ht="12.75">
      <c r="A395" s="131"/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s="15" customFormat="1" ht="12.75">
      <c r="A396" s="131"/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s="15" customFormat="1" ht="12.75">
      <c r="A397" s="131"/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s="15" customFormat="1" ht="12.75">
      <c r="A398" s="131"/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s="15" customFormat="1" ht="12.75">
      <c r="A399" s="131"/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s="15" customFormat="1" ht="12.75">
      <c r="A400" s="131"/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s="15" customFormat="1" ht="12.75">
      <c r="A401" s="131"/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s="15" customFormat="1" ht="12.75">
      <c r="A402" s="131"/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s="15" customFormat="1" ht="12.75">
      <c r="A403" s="131"/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s="15" customFormat="1" ht="12.75">
      <c r="A404" s="131"/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s="15" customFormat="1" ht="12.75">
      <c r="A405" s="131"/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s="15" customFormat="1" ht="12.75">
      <c r="A406" s="131"/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s="15" customFormat="1" ht="12.75">
      <c r="A407" s="131"/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s="15" customFormat="1" ht="12.75">
      <c r="A408" s="131"/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s="15" customFormat="1" ht="12.75">
      <c r="A409" s="131"/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s="15" customFormat="1" ht="12.75">
      <c r="A410" s="131"/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s="15" customFormat="1" ht="12.75">
      <c r="A411" s="131"/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s="15" customFormat="1" ht="12.75">
      <c r="A412" s="131"/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s="15" customFormat="1" ht="12.75">
      <c r="A413" s="131"/>
      <c r="B413" s="7"/>
      <c r="C413" s="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s="15" customFormat="1" ht="12.75">
      <c r="A414" s="131"/>
      <c r="B414" s="7"/>
      <c r="C414" s="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s="15" customFormat="1" ht="12.75">
      <c r="A415" s="131"/>
      <c r="B415" s="7"/>
      <c r="C415" s="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s="15" customFormat="1" ht="12.75">
      <c r="A416" s="131"/>
      <c r="B416" s="7"/>
      <c r="C416" s="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s="15" customFormat="1" ht="12.75">
      <c r="A417" s="131"/>
      <c r="B417" s="7"/>
      <c r="C417" s="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s="15" customFormat="1" ht="12.75">
      <c r="A418" s="131"/>
      <c r="B418" s="7"/>
      <c r="C418" s="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s="15" customFormat="1" ht="12.75">
      <c r="A419" s="131"/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s="15" customFormat="1" ht="12.75">
      <c r="A420" s="131"/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s="15" customFormat="1" ht="12.75">
      <c r="A421" s="131"/>
      <c r="B421" s="7"/>
      <c r="C421" s="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s="15" customFormat="1" ht="12.75">
      <c r="A422" s="131"/>
      <c r="B422" s="7"/>
      <c r="C422" s="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s="15" customFormat="1" ht="12.75">
      <c r="A423" s="131"/>
      <c r="B423" s="7"/>
      <c r="C423" s="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s="15" customFormat="1" ht="12.75">
      <c r="A424" s="131"/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s="15" customFormat="1" ht="12.75">
      <c r="A425" s="131"/>
      <c r="B425" s="7"/>
      <c r="C425" s="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s="15" customFormat="1" ht="12.75">
      <c r="A426" s="131"/>
      <c r="B426" s="7"/>
      <c r="C426" s="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s="15" customFormat="1" ht="12.75">
      <c r="A427" s="131"/>
      <c r="B427" s="7"/>
      <c r="C427" s="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s="15" customFormat="1" ht="12.75">
      <c r="A428" s="131"/>
      <c r="B428" s="7"/>
      <c r="C428" s="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s="15" customFormat="1" ht="12.75">
      <c r="A429" s="131"/>
      <c r="B429" s="7"/>
      <c r="C429" s="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s="15" customFormat="1" ht="12.75">
      <c r="A430" s="131"/>
      <c r="B430" s="7"/>
      <c r="C430" s="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s="15" customFormat="1" ht="12.75">
      <c r="A431" s="131"/>
      <c r="B431" s="7"/>
      <c r="C431" s="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s="15" customFormat="1" ht="12.75">
      <c r="A432" s="131"/>
      <c r="B432" s="7"/>
      <c r="C432" s="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s="15" customFormat="1" ht="12.75">
      <c r="A433" s="131"/>
      <c r="B433" s="7"/>
      <c r="C433" s="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s="15" customFormat="1" ht="12.75">
      <c r="A434" s="131"/>
      <c r="B434" s="7"/>
      <c r="C434" s="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s="15" customFormat="1" ht="12.75">
      <c r="A435" s="131"/>
      <c r="B435" s="7"/>
      <c r="C435" s="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s="15" customFormat="1" ht="12.75">
      <c r="A436" s="131"/>
      <c r="B436" s="7"/>
      <c r="C436" s="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s="15" customFormat="1" ht="12.75">
      <c r="A437" s="131"/>
      <c r="B437" s="7"/>
      <c r="C437" s="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s="15" customFormat="1" ht="12.75">
      <c r="A438" s="131"/>
      <c r="B438" s="7"/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s="15" customFormat="1" ht="12.75">
      <c r="A439" s="131"/>
      <c r="B439" s="7"/>
      <c r="C439" s="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s="15" customFormat="1" ht="12.75">
      <c r="A440" s="131"/>
      <c r="B440" s="7"/>
      <c r="C440" s="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s="15" customFormat="1" ht="12.75">
      <c r="A441" s="131"/>
      <c r="B441" s="7"/>
      <c r="C441" s="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s="15" customFormat="1" ht="12.75">
      <c r="A442" s="131"/>
      <c r="B442" s="7"/>
      <c r="C442" s="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s="15" customFormat="1" ht="12.75">
      <c r="A443" s="131"/>
      <c r="B443" s="7"/>
      <c r="C443" s="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s="15" customFormat="1" ht="12.75">
      <c r="A444" s="131"/>
      <c r="B444" s="7"/>
      <c r="C444" s="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s="15" customFormat="1" ht="12.75">
      <c r="A445" s="131"/>
      <c r="B445" s="7"/>
      <c r="C445" s="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s="15" customFormat="1" ht="12.75">
      <c r="A446" s="131"/>
      <c r="B446" s="7"/>
      <c r="C446" s="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s="15" customFormat="1" ht="12.75">
      <c r="A447" s="131"/>
      <c r="B447" s="7"/>
      <c r="C447" s="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s="15" customFormat="1" ht="12.75">
      <c r="A448" s="131"/>
      <c r="B448" s="7"/>
      <c r="C448" s="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s="15" customFormat="1" ht="12.75">
      <c r="A449" s="131"/>
      <c r="B449" s="7"/>
      <c r="C449" s="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s="15" customFormat="1" ht="12.75">
      <c r="A450" s="131"/>
      <c r="B450" s="7"/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s="15" customFormat="1" ht="12.75">
      <c r="A451" s="131"/>
      <c r="B451" s="7"/>
      <c r="C451" s="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s="15" customFormat="1" ht="12.75">
      <c r="A452" s="131"/>
      <c r="B452" s="7"/>
      <c r="C452" s="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s="15" customFormat="1" ht="12.75">
      <c r="A453" s="131"/>
      <c r="B453" s="7"/>
      <c r="C453" s="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s="15" customFormat="1" ht="12.75">
      <c r="A454" s="131"/>
      <c r="B454" s="7"/>
      <c r="C454" s="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s="15" customFormat="1" ht="12.75">
      <c r="A455" s="131"/>
      <c r="B455" s="7"/>
      <c r="C455" s="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s="15" customFormat="1" ht="12.75">
      <c r="A456" s="131"/>
      <c r="B456" s="7"/>
      <c r="C456" s="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s="15" customFormat="1" ht="12.75">
      <c r="A457" s="131"/>
      <c r="B457" s="7"/>
      <c r="C457" s="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s="15" customFormat="1" ht="12.75">
      <c r="A458" s="131"/>
      <c r="B458" s="7"/>
      <c r="C458" s="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s="15" customFormat="1" ht="12.75">
      <c r="A459" s="131"/>
      <c r="B459" s="7"/>
      <c r="C459" s="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s="15" customFormat="1" ht="12.75">
      <c r="A460" s="131"/>
      <c r="B460" s="7"/>
      <c r="C460" s="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s="15" customFormat="1" ht="12.75">
      <c r="A461" s="131"/>
      <c r="B461" s="7"/>
      <c r="C461" s="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s="15" customFormat="1" ht="12.75">
      <c r="A462" s="131"/>
      <c r="B462" s="7"/>
      <c r="C462" s="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s="15" customFormat="1" ht="12.75">
      <c r="A463" s="131"/>
      <c r="B463" s="7"/>
      <c r="C463" s="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s="15" customFormat="1" ht="12.75">
      <c r="A464" s="131"/>
      <c r="B464" s="7"/>
      <c r="C464" s="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s="15" customFormat="1" ht="12.75">
      <c r="A465" s="131"/>
      <c r="B465" s="7"/>
      <c r="C465" s="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s="15" customFormat="1" ht="12.75">
      <c r="A466" s="131"/>
      <c r="B466" s="7"/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s="15" customFormat="1" ht="12.75">
      <c r="A467" s="131"/>
      <c r="B467" s="7"/>
      <c r="C467" s="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s="15" customFormat="1" ht="12.75">
      <c r="A468" s="131"/>
      <c r="B468" s="7"/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s="15" customFormat="1" ht="12.75">
      <c r="A469" s="131"/>
      <c r="B469" s="7"/>
      <c r="C469" s="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s="15" customFormat="1" ht="12.75">
      <c r="A470" s="131"/>
      <c r="B470" s="7"/>
      <c r="C470" s="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s="15" customFormat="1" ht="12.75">
      <c r="A471" s="131"/>
      <c r="B471" s="7"/>
      <c r="C471" s="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s="15" customFormat="1" ht="12.75">
      <c r="A472" s="131"/>
      <c r="B472" s="7"/>
      <c r="C472" s="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s="15" customFormat="1" ht="12.75">
      <c r="A473" s="131"/>
      <c r="B473" s="7"/>
      <c r="C473" s="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s="15" customFormat="1" ht="12.75">
      <c r="A474" s="131"/>
      <c r="B474" s="7"/>
      <c r="C474" s="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s="15" customFormat="1" ht="12.75">
      <c r="A475" s="131"/>
      <c r="B475" s="7"/>
      <c r="C475" s="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s="15" customFormat="1" ht="12.75">
      <c r="A476" s="131"/>
      <c r="B476" s="7"/>
      <c r="C476" s="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s="15" customFormat="1" ht="12.75">
      <c r="A477" s="131"/>
      <c r="B477" s="7"/>
      <c r="C477" s="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s="15" customFormat="1" ht="12.75">
      <c r="A478" s="131"/>
      <c r="B478" s="7"/>
      <c r="C478" s="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s="15" customFormat="1" ht="12.75">
      <c r="A479" s="131"/>
      <c r="B479" s="7"/>
      <c r="C479" s="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s="15" customFormat="1" ht="12.75">
      <c r="A480" s="131"/>
      <c r="B480" s="7"/>
      <c r="C480" s="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s="15" customFormat="1" ht="12.75">
      <c r="A481" s="131"/>
      <c r="B481" s="7"/>
      <c r="C481" s="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s="15" customFormat="1" ht="12.75">
      <c r="A482" s="131"/>
      <c r="B482" s="7"/>
      <c r="C482" s="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s="15" customFormat="1" ht="12.75">
      <c r="A483" s="131"/>
      <c r="B483" s="7"/>
      <c r="C483" s="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s="15" customFormat="1" ht="12.75">
      <c r="A484" s="131"/>
      <c r="B484" s="7"/>
      <c r="C484" s="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s="15" customFormat="1" ht="12.75">
      <c r="A485" s="131"/>
      <c r="B485" s="7"/>
      <c r="C485" s="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s="15" customFormat="1" ht="12.75">
      <c r="A486" s="131"/>
      <c r="B486" s="7"/>
      <c r="C486" s="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s="15" customFormat="1" ht="12.75">
      <c r="A487" s="131"/>
      <c r="B487" s="7"/>
      <c r="C487" s="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s="15" customFormat="1" ht="12.75">
      <c r="A488" s="131"/>
      <c r="B488" s="7"/>
      <c r="C488" s="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s="15" customFormat="1" ht="12.75">
      <c r="A489" s="131"/>
      <c r="B489" s="7"/>
      <c r="C489" s="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s="15" customFormat="1" ht="12.75">
      <c r="A490" s="131"/>
      <c r="B490" s="7"/>
      <c r="C490" s="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s="15" customFormat="1" ht="12.75">
      <c r="A491" s="131"/>
      <c r="B491" s="7"/>
      <c r="C491" s="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s="15" customFormat="1" ht="12.75">
      <c r="A492" s="131"/>
      <c r="B492" s="7"/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s="15" customFormat="1" ht="12.75">
      <c r="A493" s="131"/>
      <c r="B493" s="7"/>
      <c r="C493" s="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ht="12.75">
      <c r="D494" s="8"/>
    </row>
    <row r="495" ht="12.75">
      <c r="D495" s="8"/>
    </row>
    <row r="496" ht="12.75">
      <c r="D496" s="8"/>
    </row>
    <row r="497" ht="12.75">
      <c r="D497" s="8"/>
    </row>
    <row r="498" ht="12.75">
      <c r="D498" s="8"/>
    </row>
    <row r="499" ht="12.75">
      <c r="D499" s="8"/>
    </row>
    <row r="500" ht="12.75">
      <c r="D500" s="8"/>
    </row>
    <row r="501" ht="12.75">
      <c r="D501" s="8"/>
    </row>
    <row r="502" ht="12.75">
      <c r="D502" s="8"/>
    </row>
    <row r="503" ht="12.75">
      <c r="D503" s="8"/>
    </row>
    <row r="504" ht="12.75">
      <c r="D504" s="8"/>
    </row>
    <row r="505" ht="12.75">
      <c r="D505" s="8"/>
    </row>
  </sheetData>
  <sheetProtection/>
  <mergeCells count="2">
    <mergeCell ref="M4:P4"/>
    <mergeCell ref="D1:P2"/>
  </mergeCells>
  <conditionalFormatting sqref="M8:P16 M43:P58 M59:O60 M18:P41">
    <cfRule type="cellIs" priority="13" dxfId="4" operator="equal" stopIfTrue="1">
      <formula>"Not Recorded"</formula>
    </cfRule>
  </conditionalFormatting>
  <conditionalFormatting sqref="P59:P60">
    <cfRule type="cellIs" priority="14" dxfId="4" operator="equal" stopIfTrue="1">
      <formula>"Not Recorded"</formula>
    </cfRule>
    <cfRule type="cellIs" priority="15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M1" sqref="M1"/>
    </sheetView>
  </sheetViews>
  <sheetFormatPr defaultColWidth="10.75390625" defaultRowHeight="12.75"/>
  <cols>
    <col min="1" max="1" width="9.375" style="24" customWidth="1"/>
    <col min="2" max="2" width="21.25390625" style="25" customWidth="1"/>
    <col min="3" max="3" width="7.875" style="25" customWidth="1"/>
    <col min="4" max="4" width="8.75390625" style="22" customWidth="1"/>
    <col min="5" max="8" width="10.00390625" style="22" customWidth="1"/>
    <col min="9" max="9" width="9.25390625" style="22" customWidth="1"/>
    <col min="10" max="10" width="10.625" style="22" customWidth="1"/>
    <col min="11" max="11" width="9.375" style="22" customWidth="1"/>
    <col min="12" max="12" width="10.625" style="22" customWidth="1"/>
    <col min="13" max="16384" width="10.75390625" style="30" customWidth="1"/>
  </cols>
  <sheetData>
    <row r="1" spans="1:12" ht="28.5">
      <c r="A1" s="10"/>
      <c r="B1" s="114"/>
      <c r="C1" s="159" t="s">
        <v>109</v>
      </c>
      <c r="D1" s="160"/>
      <c r="E1" s="160"/>
      <c r="F1" s="160"/>
      <c r="G1" s="160"/>
      <c r="H1" s="160"/>
      <c r="I1" s="160"/>
      <c r="J1" s="160"/>
      <c r="K1" s="160"/>
      <c r="L1" s="161"/>
    </row>
    <row r="2" spans="1:12" ht="28.5">
      <c r="A2" s="10"/>
      <c r="B2" s="114"/>
      <c r="C2" s="156" t="s">
        <v>56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31" customFormat="1" ht="12" customHeight="1">
      <c r="A3" s="116"/>
      <c r="B3" s="11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s="32" customFormat="1" ht="15.75">
      <c r="A4" s="117"/>
      <c r="B4" s="115"/>
      <c r="C4" s="111"/>
      <c r="D4" s="61"/>
      <c r="E4" s="61"/>
      <c r="F4" s="61"/>
      <c r="G4" s="61"/>
      <c r="H4" s="62"/>
      <c r="I4" s="154" t="s">
        <v>71</v>
      </c>
      <c r="J4" s="154"/>
      <c r="K4" s="154"/>
      <c r="L4" s="155"/>
    </row>
    <row r="5" spans="1:12" s="33" customFormat="1" ht="47.25">
      <c r="A5" s="113" t="s">
        <v>76</v>
      </c>
      <c r="B5" s="47" t="s">
        <v>77</v>
      </c>
      <c r="C5" s="47" t="s">
        <v>57</v>
      </c>
      <c r="D5" s="48" t="s">
        <v>87</v>
      </c>
      <c r="E5" s="48" t="s">
        <v>81</v>
      </c>
      <c r="F5" s="48" t="s">
        <v>82</v>
      </c>
      <c r="G5" s="48" t="s">
        <v>87</v>
      </c>
      <c r="H5" s="50" t="s">
        <v>59</v>
      </c>
      <c r="I5" s="48" t="s">
        <v>79</v>
      </c>
      <c r="J5" s="48" t="s">
        <v>83</v>
      </c>
      <c r="K5" s="48" t="s">
        <v>74</v>
      </c>
      <c r="L5" s="54" t="s">
        <v>58</v>
      </c>
    </row>
    <row r="6" spans="1:12" s="33" customFormat="1" ht="15">
      <c r="A6" s="34"/>
      <c r="B6" s="35"/>
      <c r="C6" s="35"/>
      <c r="D6" s="36"/>
      <c r="E6" s="36"/>
      <c r="F6" s="36"/>
      <c r="G6" s="36"/>
      <c r="H6" s="57"/>
      <c r="I6" s="36"/>
      <c r="J6" s="36"/>
      <c r="K6" s="36"/>
      <c r="L6" s="57"/>
    </row>
    <row r="7" spans="1:12" s="32" customFormat="1" ht="15">
      <c r="A7" s="37"/>
      <c r="B7" s="38" t="s">
        <v>55</v>
      </c>
      <c r="C7" s="38"/>
      <c r="D7" s="29"/>
      <c r="E7" s="29"/>
      <c r="F7" s="29"/>
      <c r="G7" s="29"/>
      <c r="H7" s="58"/>
      <c r="I7" s="29"/>
      <c r="J7" s="29"/>
      <c r="K7" s="29"/>
      <c r="L7" s="58"/>
    </row>
    <row r="8" spans="1:12" s="32" customFormat="1" ht="15">
      <c r="A8" s="44">
        <f>IF(Records!B13="","",Records!A13)</f>
        <v>8</v>
      </c>
      <c r="B8" s="43" t="str">
        <f>IF(Records!B13="","",Records!B13)</f>
        <v>Matilda Stevenson</v>
      </c>
      <c r="C8" s="43" t="str">
        <f>IF(Records!C13="","",Records!C13)</f>
        <v>Open</v>
      </c>
      <c r="D8" s="23">
        <f>Records!H13</f>
        <v>0</v>
      </c>
      <c r="E8" s="23">
        <f>Records!I13</f>
        <v>0.055983796296296295</v>
      </c>
      <c r="F8" s="23">
        <f>Records!J13</f>
        <v>0.10284722222222221</v>
      </c>
      <c r="G8" s="23">
        <f>Records!K13</f>
        <v>0.17483796296296297</v>
      </c>
      <c r="H8" s="59">
        <f>IF(Records!L13&lt;TIME(0,0,1),"DNF",Records!L13)</f>
        <v>0.1894675925925926</v>
      </c>
      <c r="I8" s="23">
        <f aca="true" t="shared" si="0" ref="I8:K15">E8-D8</f>
        <v>0.055983796296296295</v>
      </c>
      <c r="J8" s="23">
        <f t="shared" si="0"/>
        <v>0.04686342592592592</v>
      </c>
      <c r="K8" s="23">
        <f t="shared" si="0"/>
        <v>0.07199074074074076</v>
      </c>
      <c r="L8" s="60">
        <f aca="true" t="shared" si="1" ref="L8:L15">IF(H8="dnf","DNF",H8-G8)</f>
        <v>0.014629629629629631</v>
      </c>
    </row>
    <row r="9" spans="1:12" s="32" customFormat="1" ht="15">
      <c r="A9" s="44">
        <f>IF(Records!B8="","",Records!A8)</f>
        <v>2</v>
      </c>
      <c r="B9" s="43" t="str">
        <f>IF(Records!B8="","",Records!B8)</f>
        <v>Courtney Ellis</v>
      </c>
      <c r="C9" s="43" t="str">
        <f>IF(Records!C8="","",Records!C8)</f>
        <v>Open</v>
      </c>
      <c r="D9" s="23">
        <f>Records!H8</f>
        <v>0</v>
      </c>
      <c r="E9" s="23">
        <f>Records!I8</f>
        <v>0.057291666666666664</v>
      </c>
      <c r="F9" s="23">
        <f>Records!J8</f>
        <v>0.12494212962962963</v>
      </c>
      <c r="G9" s="23">
        <f>Records!K8</f>
        <v>0.19303240740740743</v>
      </c>
      <c r="H9" s="59">
        <f>IF(Records!L8&lt;TIME(0,0,1),"DNF",Records!L8)</f>
        <v>0.20685185185185184</v>
      </c>
      <c r="I9" s="23">
        <f t="shared" si="0"/>
        <v>0.057291666666666664</v>
      </c>
      <c r="J9" s="23">
        <f t="shared" si="0"/>
        <v>0.06765046296296295</v>
      </c>
      <c r="K9" s="23">
        <f t="shared" si="0"/>
        <v>0.0680902777777778</v>
      </c>
      <c r="L9" s="60">
        <f t="shared" si="1"/>
        <v>0.013819444444444412</v>
      </c>
    </row>
    <row r="10" spans="1:12" s="32" customFormat="1" ht="15">
      <c r="A10" s="44">
        <f>IF(Records!B12="","",Records!A12)</f>
        <v>7</v>
      </c>
      <c r="B10" s="43" t="str">
        <f>IF(Records!B12="","",Records!B12)</f>
        <v>Karin Annertz</v>
      </c>
      <c r="C10" s="43" t="str">
        <f>IF(Records!C12="","",Records!C12)</f>
        <v>Over 50</v>
      </c>
      <c r="D10" s="23">
        <f>Records!H12</f>
        <v>0</v>
      </c>
      <c r="E10" s="23">
        <f>Records!I12</f>
        <v>0.06863425925925926</v>
      </c>
      <c r="F10" s="23">
        <f>Records!J12</f>
        <v>0.13122685185185184</v>
      </c>
      <c r="G10" s="23">
        <f>Records!K12</f>
        <v>0.21280092592592592</v>
      </c>
      <c r="H10" s="59">
        <f>IF(Records!L12&lt;TIME(0,0,1),"DNF",Records!L12)</f>
        <v>0.22800925925925927</v>
      </c>
      <c r="I10" s="23">
        <f t="shared" si="0"/>
        <v>0.06863425925925926</v>
      </c>
      <c r="J10" s="23">
        <f t="shared" si="0"/>
        <v>0.06259259259259259</v>
      </c>
      <c r="K10" s="23">
        <f t="shared" si="0"/>
        <v>0.08157407407407408</v>
      </c>
      <c r="L10" s="60">
        <f t="shared" si="1"/>
        <v>0.015208333333333351</v>
      </c>
    </row>
    <row r="11" spans="1:12" ht="15">
      <c r="A11" s="44">
        <f>IF(Records!B14="","",Records!A14)</f>
        <v>9</v>
      </c>
      <c r="B11" s="43" t="str">
        <f>IF(Records!B14="","",Records!B14)</f>
        <v>Melissa Moyes</v>
      </c>
      <c r="C11" s="43" t="str">
        <f>IF(Records!C14="","",Records!C14)</f>
        <v>Open</v>
      </c>
      <c r="D11" s="23">
        <f>Records!H14</f>
        <v>0</v>
      </c>
      <c r="E11" s="23">
        <f>Records!I14</f>
        <v>0.06309027777777777</v>
      </c>
      <c r="F11" s="23">
        <f>Records!J14</f>
        <v>0.13900462962962964</v>
      </c>
      <c r="G11" s="23">
        <f>Records!K14</f>
        <v>0.22277777777777777</v>
      </c>
      <c r="H11" s="59">
        <f>IF(Records!L14&lt;TIME(0,0,1),"DNF",Records!L14)</f>
        <v>0.23750000000000002</v>
      </c>
      <c r="I11" s="23">
        <f t="shared" si="0"/>
        <v>0.06309027777777777</v>
      </c>
      <c r="J11" s="23">
        <f t="shared" si="0"/>
        <v>0.07591435185185187</v>
      </c>
      <c r="K11" s="23">
        <f t="shared" si="0"/>
        <v>0.08377314814814812</v>
      </c>
      <c r="L11" s="60">
        <f t="shared" si="1"/>
        <v>0.014722222222222248</v>
      </c>
    </row>
    <row r="12" spans="1:12" ht="15">
      <c r="A12" s="44">
        <f>IF(Records!B11="","",Records!A11)</f>
        <v>5</v>
      </c>
      <c r="B12" s="43" t="str">
        <f>IF(Records!B11="","",Records!B11)</f>
        <v>Julie Blake</v>
      </c>
      <c r="C12" s="43" t="str">
        <f>IF(Records!C11="","",Records!C11)</f>
        <v>Open</v>
      </c>
      <c r="D12" s="23">
        <f>Records!H11</f>
        <v>0</v>
      </c>
      <c r="E12" s="23">
        <f>Records!I11</f>
        <v>0.05824074074074074</v>
      </c>
      <c r="F12" s="23">
        <f>Records!J11</f>
        <v>0.1520601851851852</v>
      </c>
      <c r="G12" s="23">
        <f>Records!K11</f>
        <v>0.22644675925925925</v>
      </c>
      <c r="H12" s="59">
        <f>IF(Records!L11&lt;TIME(0,0,1),"DNF",Records!L11)</f>
        <v>0.2410763888888889</v>
      </c>
      <c r="I12" s="23">
        <f t="shared" si="0"/>
        <v>0.05824074074074074</v>
      </c>
      <c r="J12" s="23">
        <f t="shared" si="0"/>
        <v>0.09381944444444446</v>
      </c>
      <c r="K12" s="23">
        <f t="shared" si="0"/>
        <v>0.07438657407407406</v>
      </c>
      <c r="L12" s="60">
        <f t="shared" si="1"/>
        <v>0.014629629629629659</v>
      </c>
    </row>
    <row r="13" spans="1:12" ht="15">
      <c r="A13" s="44">
        <f>IF(Records!B10="","",Records!A10)</f>
        <v>4</v>
      </c>
      <c r="B13" s="43" t="str">
        <f>IF(Records!B10="","",Records!B10)</f>
        <v>Jen Bradshaw</v>
      </c>
      <c r="C13" s="43" t="str">
        <f>IF(Records!C10="","",Records!C10)</f>
        <v>Over 40</v>
      </c>
      <c r="D13" s="23">
        <f>Records!H10</f>
        <v>0</v>
      </c>
      <c r="E13" s="23">
        <f>Records!I10</f>
        <v>0.0636574074074074</v>
      </c>
      <c r="F13" s="23">
        <f>Records!J10</f>
        <v>0.1370023148148148</v>
      </c>
      <c r="G13" s="23">
        <f>Records!K10</f>
        <v>0.22936342592592593</v>
      </c>
      <c r="H13" s="59">
        <f>IF(Records!L10&lt;TIME(0,0,1),"DNF",Records!L10)</f>
        <v>0.24444444444444446</v>
      </c>
      <c r="I13" s="23">
        <f t="shared" si="0"/>
        <v>0.0636574074074074</v>
      </c>
      <c r="J13" s="23">
        <f t="shared" si="0"/>
        <v>0.07334490740740741</v>
      </c>
      <c r="K13" s="23">
        <f t="shared" si="0"/>
        <v>0.09236111111111112</v>
      </c>
      <c r="L13" s="60">
        <f t="shared" si="1"/>
        <v>0.015081018518518535</v>
      </c>
    </row>
    <row r="14" spans="1:12" ht="15">
      <c r="A14" s="44">
        <f>IF(Records!B15="","",Records!A15)</f>
        <v>10</v>
      </c>
      <c r="B14" s="43" t="str">
        <f>IF(Records!B15="","",Records!B15)</f>
        <v>Rachel Zacharakis</v>
      </c>
      <c r="C14" s="43" t="str">
        <f>IF(Records!C15="","",Records!C15)</f>
        <v>Over 40</v>
      </c>
      <c r="D14" s="23">
        <f>Records!H15</f>
        <v>0</v>
      </c>
      <c r="E14" s="23">
        <f>Records!I15</f>
        <v>0.06344907407407407</v>
      </c>
      <c r="F14" s="23">
        <f>Records!J15</f>
        <v>0.1370023148148148</v>
      </c>
      <c r="G14" s="23">
        <f>Records!K15</f>
        <v>0.2294212962962963</v>
      </c>
      <c r="H14" s="59">
        <f>IF(Records!L15&lt;TIME(0,0,1),"DNF",Records!L15)</f>
        <v>0.2444560185185185</v>
      </c>
      <c r="I14" s="23">
        <f t="shared" si="0"/>
        <v>0.06344907407407407</v>
      </c>
      <c r="J14" s="23">
        <f t="shared" si="0"/>
        <v>0.07355324074074074</v>
      </c>
      <c r="K14" s="23">
        <f t="shared" si="0"/>
        <v>0.09241898148148148</v>
      </c>
      <c r="L14" s="60">
        <f t="shared" si="1"/>
        <v>0.015034722222222213</v>
      </c>
    </row>
    <row r="15" spans="1:12" ht="15">
      <c r="A15" s="44">
        <f>IF(Records!B9="","",Records!A9)</f>
        <v>3</v>
      </c>
      <c r="B15" s="43" t="str">
        <f>IF(Records!B9="","",Records!B9)</f>
        <v>Gemma Kitson</v>
      </c>
      <c r="C15" s="43" t="str">
        <f>IF(Records!C9="","",Records!C9)</f>
        <v>Open</v>
      </c>
      <c r="D15" s="23">
        <f>Records!H9</f>
        <v>0</v>
      </c>
      <c r="E15" s="23">
        <f>Records!I9</f>
        <v>0.07509259259259259</v>
      </c>
      <c r="F15" s="23">
        <f>Records!J9</f>
        <v>0.14542824074074076</v>
      </c>
      <c r="G15" s="23">
        <f>Records!K9</f>
        <v>0.22744212962962962</v>
      </c>
      <c r="H15" s="59">
        <f>IF(Records!L9&lt;TIME(0,0,1),"DNF",Records!L9)</f>
        <v>0.24513888888888888</v>
      </c>
      <c r="I15" s="23">
        <f t="shared" si="0"/>
        <v>0.07509259259259259</v>
      </c>
      <c r="J15" s="23">
        <f t="shared" si="0"/>
        <v>0.07033564814814817</v>
      </c>
      <c r="K15" s="23">
        <f t="shared" si="0"/>
        <v>0.08201388888888886</v>
      </c>
      <c r="L15" s="60">
        <f t="shared" si="1"/>
        <v>0.01769675925925926</v>
      </c>
    </row>
  </sheetData>
  <sheetProtection/>
  <autoFilter ref="A7:L10">
    <sortState ref="A8:L15">
      <sortCondition sortBy="value" ref="H8:H15"/>
    </sortState>
  </autoFilter>
  <mergeCells count="3">
    <mergeCell ref="I4:L4"/>
    <mergeCell ref="C2:L2"/>
    <mergeCell ref="C1:L1"/>
  </mergeCells>
  <conditionalFormatting sqref="H8:H15">
    <cfRule type="cellIs" priority="1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 scale="8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M1" sqref="M1"/>
    </sheetView>
  </sheetViews>
  <sheetFormatPr defaultColWidth="10.75390625" defaultRowHeight="12.75"/>
  <cols>
    <col min="1" max="1" width="9.375" style="10" customWidth="1"/>
    <col min="2" max="2" width="21.875" style="7" customWidth="1"/>
    <col min="3" max="3" width="8.00390625" style="7" customWidth="1"/>
    <col min="4" max="4" width="8.75390625" style="8" customWidth="1"/>
    <col min="5" max="8" width="10.00390625" style="8" customWidth="1"/>
    <col min="9" max="9" width="9.25390625" style="8" customWidth="1"/>
    <col min="10" max="10" width="10.625" style="8" customWidth="1"/>
    <col min="11" max="11" width="9.375" style="8" customWidth="1"/>
    <col min="12" max="12" width="10.625" style="8" customWidth="1"/>
    <col min="13" max="16384" width="10.75390625" style="15" customWidth="1"/>
  </cols>
  <sheetData>
    <row r="1" spans="2:12" ht="27" customHeight="1">
      <c r="B1" s="114"/>
      <c r="C1" s="159" t="s">
        <v>109</v>
      </c>
      <c r="D1" s="160"/>
      <c r="E1" s="160"/>
      <c r="F1" s="160"/>
      <c r="G1" s="160"/>
      <c r="H1" s="160"/>
      <c r="I1" s="160"/>
      <c r="J1" s="160"/>
      <c r="K1" s="160"/>
      <c r="L1" s="161"/>
    </row>
    <row r="2" spans="2:12" ht="27.75" customHeight="1">
      <c r="B2" s="114"/>
      <c r="C2" s="156" t="s">
        <v>67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s="16" customFormat="1" ht="13.5" customHeight="1">
      <c r="A3" s="116"/>
      <c r="B3" s="11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s="27" customFormat="1" ht="18" customHeight="1">
      <c r="A4" s="118"/>
      <c r="B4" s="26"/>
      <c r="C4" s="111"/>
      <c r="D4" s="61"/>
      <c r="E4" s="61"/>
      <c r="F4" s="61"/>
      <c r="G4" s="61"/>
      <c r="H4" s="62"/>
      <c r="I4" s="154" t="s">
        <v>71</v>
      </c>
      <c r="J4" s="154"/>
      <c r="K4" s="154"/>
      <c r="L4" s="155"/>
    </row>
    <row r="5" spans="1:12" s="28" customFormat="1" ht="47.25">
      <c r="A5" s="113" t="s">
        <v>76</v>
      </c>
      <c r="B5" s="47" t="s">
        <v>77</v>
      </c>
      <c r="C5" s="47" t="s">
        <v>57</v>
      </c>
      <c r="D5" s="48" t="s">
        <v>87</v>
      </c>
      <c r="E5" s="48" t="s">
        <v>81</v>
      </c>
      <c r="F5" s="48" t="s">
        <v>82</v>
      </c>
      <c r="G5" s="48" t="s">
        <v>87</v>
      </c>
      <c r="H5" s="50" t="s">
        <v>59</v>
      </c>
      <c r="I5" s="48" t="s">
        <v>79</v>
      </c>
      <c r="J5" s="48" t="s">
        <v>83</v>
      </c>
      <c r="K5" s="48" t="s">
        <v>74</v>
      </c>
      <c r="L5" s="54" t="s">
        <v>58</v>
      </c>
    </row>
    <row r="6" spans="1:12" s="17" customFormat="1" ht="12.75">
      <c r="A6" s="119"/>
      <c r="B6" s="18"/>
      <c r="C6" s="18"/>
      <c r="D6" s="19"/>
      <c r="E6" s="19"/>
      <c r="F6" s="19"/>
      <c r="G6" s="19"/>
      <c r="H6" s="51"/>
      <c r="I6" s="19"/>
      <c r="J6" s="19"/>
      <c r="K6" s="19"/>
      <c r="L6" s="51"/>
    </row>
    <row r="7" spans="1:12" s="17" customFormat="1" ht="12.75">
      <c r="A7" s="120"/>
      <c r="B7" s="20" t="s">
        <v>68</v>
      </c>
      <c r="C7" s="20"/>
      <c r="D7" s="21"/>
      <c r="E7" s="21"/>
      <c r="F7" s="21"/>
      <c r="G7" s="21"/>
      <c r="H7" s="52"/>
      <c r="I7" s="21"/>
      <c r="J7" s="21"/>
      <c r="K7" s="21"/>
      <c r="L7" s="52"/>
    </row>
    <row r="8" spans="1:12" ht="15.75" customHeight="1">
      <c r="A8" s="44">
        <f>IF(Records!B33="","",Records!A33)</f>
        <v>48</v>
      </c>
      <c r="B8" s="43" t="str">
        <f>IF(Records!B33="","",Records!B33)</f>
        <v>Michael Faustmann</v>
      </c>
      <c r="C8" s="43" t="str">
        <f>IF(Records!C33="","",Records!C33)</f>
        <v>Over 40</v>
      </c>
      <c r="D8" s="23">
        <f>Records!H33</f>
        <v>0</v>
      </c>
      <c r="E8" s="23">
        <f>Records!I33</f>
        <v>0.047858796296296295</v>
      </c>
      <c r="F8" s="23">
        <f>Records!J33</f>
        <v>0.09447916666666667</v>
      </c>
      <c r="G8" s="23">
        <f>Records!K33</f>
        <v>0.14650462962962962</v>
      </c>
      <c r="H8" s="53">
        <f>IF(Records!L33&lt;TIME(0,0,1),"DNF",Records!L33)</f>
        <v>0.15965277777777778</v>
      </c>
      <c r="I8" s="23">
        <f aca="true" t="shared" si="0" ref="I8:I30">E8-D8</f>
        <v>0.047858796296296295</v>
      </c>
      <c r="J8" s="23">
        <f aca="true" t="shared" si="1" ref="J8:J30">F8-E8</f>
        <v>0.046620370370370375</v>
      </c>
      <c r="K8" s="23">
        <f aca="true" t="shared" si="2" ref="K8:K30">G8-F8</f>
        <v>0.052025462962962954</v>
      </c>
      <c r="L8" s="49">
        <f aca="true" t="shared" si="3" ref="L8:L30">IF(H8="dnf","DNF",H8-G8)</f>
        <v>0.013148148148148159</v>
      </c>
    </row>
    <row r="9" spans="1:12" ht="15.75" customHeight="1">
      <c r="A9" s="44">
        <f>IF(Records!B36="","",Records!A36)</f>
        <v>51</v>
      </c>
      <c r="B9" s="43" t="str">
        <f>IF(Records!B36="","",Records!B36)</f>
        <v>Robbie Savage</v>
      </c>
      <c r="C9" s="43" t="str">
        <f>IF(Records!C36="","",Records!C36)</f>
        <v>Open</v>
      </c>
      <c r="D9" s="23">
        <f>Records!H36</f>
        <v>0</v>
      </c>
      <c r="E9" s="23">
        <f>Records!I36</f>
        <v>0.04438657407407407</v>
      </c>
      <c r="F9" s="23">
        <f>Records!J36</f>
        <v>0.09019675925925925</v>
      </c>
      <c r="G9" s="23">
        <f>Records!K36</f>
        <v>0.15204861111111112</v>
      </c>
      <c r="H9" s="53">
        <f>IF(Records!L36&lt;TIME(0,0,1),"DNF",Records!L36)</f>
        <v>0.1646527777777778</v>
      </c>
      <c r="I9" s="23">
        <f t="shared" si="0"/>
        <v>0.04438657407407407</v>
      </c>
      <c r="J9" s="23">
        <f t="shared" si="1"/>
        <v>0.04581018518518518</v>
      </c>
      <c r="K9" s="23">
        <f t="shared" si="2"/>
        <v>0.061851851851851866</v>
      </c>
      <c r="L9" s="49">
        <f t="shared" si="3"/>
        <v>0.012604166666666666</v>
      </c>
    </row>
    <row r="10" spans="1:12" ht="15.75" customHeight="1">
      <c r="A10" s="44">
        <f>IF(Records!B37="","",Records!A37)</f>
        <v>52</v>
      </c>
      <c r="B10" s="43" t="str">
        <f>IF(Records!B37="","",Records!B37)</f>
        <v>Ron Thomas</v>
      </c>
      <c r="C10" s="43" t="str">
        <f>IF(Records!C37="","",Records!C37)</f>
        <v>Over 50</v>
      </c>
      <c r="D10" s="23">
        <f>Records!H37</f>
        <v>0</v>
      </c>
      <c r="E10" s="23">
        <f>Records!I37</f>
        <v>0.043680555555555556</v>
      </c>
      <c r="F10" s="23">
        <f>Records!J37</f>
        <v>0.09370370370370369</v>
      </c>
      <c r="G10" s="23">
        <f>Records!K37</f>
        <v>0.15666666666666665</v>
      </c>
      <c r="H10" s="53">
        <f>IF(Records!L37&lt;TIME(0,0,1),"DNF",Records!L37)</f>
        <v>0.1685648148148148</v>
      </c>
      <c r="I10" s="23">
        <f t="shared" si="0"/>
        <v>0.043680555555555556</v>
      </c>
      <c r="J10" s="23">
        <f t="shared" si="1"/>
        <v>0.050023148148148136</v>
      </c>
      <c r="K10" s="23">
        <f t="shared" si="2"/>
        <v>0.06296296296296296</v>
      </c>
      <c r="L10" s="49">
        <f t="shared" si="3"/>
        <v>0.011898148148148158</v>
      </c>
    </row>
    <row r="11" spans="1:12" ht="15.75" customHeight="1">
      <c r="A11" s="44">
        <f>IF(Records!B29="","",Records!A29)</f>
        <v>43</v>
      </c>
      <c r="B11" s="43" t="str">
        <f>IF(Records!B29="","",Records!B29)</f>
        <v>Ian Franzke</v>
      </c>
      <c r="C11" s="43" t="str">
        <f>IF(Records!C29="","",Records!C29)</f>
        <v>Over 40</v>
      </c>
      <c r="D11" s="23">
        <f>Records!H29</f>
        <v>0</v>
      </c>
      <c r="E11" s="23">
        <f>Records!I29</f>
        <v>0.04783564814814815</v>
      </c>
      <c r="F11" s="23">
        <f>Records!J29</f>
        <v>0.0969212962962963</v>
      </c>
      <c r="G11" s="23">
        <f>Records!K29</f>
        <v>0.15859953703703702</v>
      </c>
      <c r="H11" s="53">
        <f>IF(Records!L29&lt;TIME(0,0,1),"DNF",Records!L29)</f>
        <v>0.1703240740740741</v>
      </c>
      <c r="I11" s="23">
        <f t="shared" si="0"/>
        <v>0.04783564814814815</v>
      </c>
      <c r="J11" s="23">
        <f t="shared" si="1"/>
        <v>0.04908564814814815</v>
      </c>
      <c r="K11" s="23">
        <f t="shared" si="2"/>
        <v>0.06167824074074073</v>
      </c>
      <c r="L11" s="49">
        <f t="shared" si="3"/>
        <v>0.011724537037037075</v>
      </c>
    </row>
    <row r="12" spans="1:12" ht="15.75" customHeight="1">
      <c r="A12" s="44">
        <f>IF(Records!B22="","",Records!A22)</f>
        <v>34</v>
      </c>
      <c r="B12" s="43" t="str">
        <f>IF(Records!B22="","",Records!B22)</f>
        <v>Chris Mcdonald</v>
      </c>
      <c r="C12" s="43" t="str">
        <f>IF(Records!C22="","",Records!C22)</f>
        <v>Over 40</v>
      </c>
      <c r="D12" s="23">
        <f>Records!H22</f>
        <v>0</v>
      </c>
      <c r="E12" s="23">
        <f>Records!I22</f>
        <v>0.0488425925925926</v>
      </c>
      <c r="F12" s="23">
        <f>Records!J22</f>
        <v>0.09863425925925927</v>
      </c>
      <c r="G12" s="23">
        <f>Records!K22</f>
        <v>0.1625810185185185</v>
      </c>
      <c r="H12" s="53">
        <f>IF(Records!L22&lt;TIME(0,0,1),"DNF",Records!L22)</f>
        <v>0.17452546296296298</v>
      </c>
      <c r="I12" s="23">
        <f t="shared" si="0"/>
        <v>0.0488425925925926</v>
      </c>
      <c r="J12" s="23">
        <f t="shared" si="1"/>
        <v>0.04979166666666667</v>
      </c>
      <c r="K12" s="23">
        <f t="shared" si="2"/>
        <v>0.06394675925925923</v>
      </c>
      <c r="L12" s="49">
        <f t="shared" si="3"/>
        <v>0.01194444444444448</v>
      </c>
    </row>
    <row r="13" spans="1:12" ht="15.75" customHeight="1">
      <c r="A13" s="44">
        <f>IF(Records!B32="","",Records!A32)</f>
        <v>46</v>
      </c>
      <c r="B13" s="43" t="str">
        <f>IF(Records!B32="","",Records!B32)</f>
        <v>Michael Borschmann</v>
      </c>
      <c r="C13" s="43" t="str">
        <f>IF(Records!C32="","",Records!C32)</f>
        <v>Over 40</v>
      </c>
      <c r="D13" s="23">
        <f>Records!H32</f>
        <v>0</v>
      </c>
      <c r="E13" s="23">
        <f>Records!I32</f>
        <v>0.05092592592592593</v>
      </c>
      <c r="F13" s="23">
        <f>Records!J32</f>
        <v>0.10347222222222223</v>
      </c>
      <c r="G13" s="23">
        <f>Records!K32</f>
        <v>0.16275462962962964</v>
      </c>
      <c r="H13" s="53">
        <f>IF(Records!L32&lt;TIME(0,0,1),"DNF",Records!L32)</f>
        <v>0.17656249999999998</v>
      </c>
      <c r="I13" s="23">
        <f t="shared" si="0"/>
        <v>0.05092592592592593</v>
      </c>
      <c r="J13" s="23">
        <f t="shared" si="1"/>
        <v>0.0525462962962963</v>
      </c>
      <c r="K13" s="23">
        <f t="shared" si="2"/>
        <v>0.05928240740740741</v>
      </c>
      <c r="L13" s="49">
        <f t="shared" si="3"/>
        <v>0.013807870370370345</v>
      </c>
    </row>
    <row r="14" spans="1:12" ht="15.75" customHeight="1">
      <c r="A14" s="44">
        <f>IF(Records!B30="","",Records!A30)</f>
        <v>44</v>
      </c>
      <c r="B14" s="43" t="str">
        <f>IF(Records!B30="","",Records!B30)</f>
        <v>Jayden Thrush</v>
      </c>
      <c r="C14" s="43" t="str">
        <f>IF(Records!C30="","",Records!C30)</f>
        <v>Over 40</v>
      </c>
      <c r="D14" s="23">
        <f>Records!H30</f>
        <v>0</v>
      </c>
      <c r="E14" s="23">
        <f>Records!I30</f>
        <v>0.05046296296296296</v>
      </c>
      <c r="F14" s="23">
        <f>Records!J30</f>
        <v>0.10167824074074074</v>
      </c>
      <c r="G14" s="23">
        <f>Records!K30</f>
        <v>0.165</v>
      </c>
      <c r="H14" s="53">
        <f>IF(Records!L30&lt;TIME(0,0,1),"DNF",Records!L30)</f>
        <v>0.1789814814814815</v>
      </c>
      <c r="I14" s="23">
        <f t="shared" si="0"/>
        <v>0.05046296296296296</v>
      </c>
      <c r="J14" s="23">
        <f t="shared" si="1"/>
        <v>0.051215277777777776</v>
      </c>
      <c r="K14" s="23">
        <f t="shared" si="2"/>
        <v>0.06332175925925927</v>
      </c>
      <c r="L14" s="49">
        <f t="shared" si="3"/>
        <v>0.013981481481481484</v>
      </c>
    </row>
    <row r="15" spans="1:12" ht="15.75" customHeight="1">
      <c r="A15" s="44">
        <f>IF(Records!B24="","",Records!A24)</f>
        <v>36</v>
      </c>
      <c r="B15" s="43" t="str">
        <f>IF(Records!B24="","",Records!B24)</f>
        <v>Craig Elliott</v>
      </c>
      <c r="C15" s="43" t="str">
        <f>IF(Records!C24="","",Records!C24)</f>
        <v>Over 40</v>
      </c>
      <c r="D15" s="23">
        <f>Records!H24</f>
        <v>0</v>
      </c>
      <c r="E15" s="23">
        <f>Records!I24</f>
        <v>0.053043981481481484</v>
      </c>
      <c r="F15" s="23">
        <f>Records!J24</f>
        <v>0.09837962962962964</v>
      </c>
      <c r="G15" s="23">
        <f>Records!K24</f>
        <v>0.16945601851851852</v>
      </c>
      <c r="H15" s="53">
        <f>IF(Records!L24&lt;TIME(0,0,1),"DNF",Records!L24)</f>
        <v>0.18512731481481481</v>
      </c>
      <c r="I15" s="23">
        <f t="shared" si="0"/>
        <v>0.053043981481481484</v>
      </c>
      <c r="J15" s="23">
        <f t="shared" si="1"/>
        <v>0.04533564814814815</v>
      </c>
      <c r="K15" s="23">
        <f t="shared" si="2"/>
        <v>0.07107638888888888</v>
      </c>
      <c r="L15" s="49">
        <f t="shared" si="3"/>
        <v>0.015671296296296294</v>
      </c>
    </row>
    <row r="16" spans="1:12" ht="15.75" customHeight="1">
      <c r="A16" s="44">
        <f>IF(Records!B31="","",Records!A31)</f>
        <v>45</v>
      </c>
      <c r="B16" s="43" t="str">
        <f>IF(Records!B31="","",Records!B31)</f>
        <v>Jesse Barrett</v>
      </c>
      <c r="C16" s="43" t="str">
        <f>IF(Records!C31="","",Records!C31)</f>
        <v>Open</v>
      </c>
      <c r="D16" s="23">
        <f>Records!H31</f>
        <v>0</v>
      </c>
      <c r="E16" s="23">
        <f>Records!I31</f>
        <v>0.052812500000000005</v>
      </c>
      <c r="F16" s="23">
        <f>Records!J31</f>
        <v>0.10700231481481481</v>
      </c>
      <c r="G16" s="23">
        <f>Records!K31</f>
        <v>0.17399305555555555</v>
      </c>
      <c r="H16" s="53">
        <f>IF(Records!L31&lt;TIME(0,0,1),"DNF",Records!L31)</f>
        <v>0.1904050925925926</v>
      </c>
      <c r="I16" s="23">
        <f t="shared" si="0"/>
        <v>0.052812500000000005</v>
      </c>
      <c r="J16" s="23">
        <f t="shared" si="1"/>
        <v>0.05418981481481481</v>
      </c>
      <c r="K16" s="23">
        <f t="shared" si="2"/>
        <v>0.06699074074074074</v>
      </c>
      <c r="L16" s="49">
        <f t="shared" si="3"/>
        <v>0.01641203703703706</v>
      </c>
    </row>
    <row r="17" spans="1:12" ht="15">
      <c r="A17" s="44">
        <f>IF(Records!B28="","",Records!A28)</f>
        <v>42</v>
      </c>
      <c r="B17" s="43" t="str">
        <f>IF(Records!B28="","",Records!B28)</f>
        <v>Geoff Breese</v>
      </c>
      <c r="C17" s="43" t="str">
        <f>IF(Records!C28="","",Records!C28)</f>
        <v>Over 50</v>
      </c>
      <c r="D17" s="23">
        <f>Records!H28</f>
        <v>0</v>
      </c>
      <c r="E17" s="23">
        <f>Records!I28</f>
        <v>0.05550925925925926</v>
      </c>
      <c r="F17" s="23">
        <f>Records!J28</f>
        <v>0.11851851851851852</v>
      </c>
      <c r="G17" s="23">
        <f>Records!K28</f>
        <v>0.1782638888888889</v>
      </c>
      <c r="H17" s="53">
        <f>IF(Records!L28&lt;TIME(0,0,1),"DNF",Records!L28)</f>
        <v>0.19236111111111112</v>
      </c>
      <c r="I17" s="23">
        <f t="shared" si="0"/>
        <v>0.05550925925925926</v>
      </c>
      <c r="J17" s="23">
        <f t="shared" si="1"/>
        <v>0.06300925925925926</v>
      </c>
      <c r="K17" s="23">
        <f t="shared" si="2"/>
        <v>0.059745370370370365</v>
      </c>
      <c r="L17" s="49">
        <f t="shared" si="3"/>
        <v>0.014097222222222233</v>
      </c>
    </row>
    <row r="18" spans="1:12" ht="15">
      <c r="A18" s="44">
        <f>IF(Records!B18="","",Records!A18)</f>
        <v>30</v>
      </c>
      <c r="B18" s="43" t="str">
        <f>IF(Records!B18="","",Records!B18)</f>
        <v>Adam Kelly</v>
      </c>
      <c r="C18" s="43" t="str">
        <f>IF(Records!C18="","",Records!C18)</f>
        <v>Over 40</v>
      </c>
      <c r="D18" s="23">
        <f>Records!H18</f>
        <v>0</v>
      </c>
      <c r="E18" s="23">
        <f>Records!I18</f>
        <v>0.054490740740740735</v>
      </c>
      <c r="F18" s="23">
        <f>Records!J18</f>
        <v>0.10694444444444444</v>
      </c>
      <c r="G18" s="23">
        <f>Records!K18</f>
        <v>0.1790625</v>
      </c>
      <c r="H18" s="53">
        <f>IF(Records!L18&lt;TIME(0,0,1),"DNF",Records!L18)</f>
        <v>0.1928587962962963</v>
      </c>
      <c r="I18" s="23">
        <f t="shared" si="0"/>
        <v>0.054490740740740735</v>
      </c>
      <c r="J18" s="23">
        <f t="shared" si="1"/>
        <v>0.052453703703703704</v>
      </c>
      <c r="K18" s="23">
        <f t="shared" si="2"/>
        <v>0.07211805555555557</v>
      </c>
      <c r="L18" s="49">
        <f t="shared" si="3"/>
        <v>0.013796296296296279</v>
      </c>
    </row>
    <row r="19" spans="1:12" ht="15">
      <c r="A19" s="44">
        <f>IF(Records!B20="","",Records!A20)</f>
        <v>32</v>
      </c>
      <c r="B19" s="43" t="str">
        <f>IF(Records!B20="","",Records!B20)</f>
        <v>Alan Leenaerts</v>
      </c>
      <c r="C19" s="43" t="str">
        <f>IF(Records!C20="","",Records!C20)</f>
        <v>Over 50</v>
      </c>
      <c r="D19" s="23">
        <f>Records!H20</f>
        <v>0</v>
      </c>
      <c r="E19" s="23">
        <f>Records!I20</f>
        <v>0.051898148148148145</v>
      </c>
      <c r="F19" s="23">
        <f>Records!J20</f>
        <v>0.10260416666666666</v>
      </c>
      <c r="G19" s="23">
        <f>Records!K20</f>
        <v>0.17862268518518518</v>
      </c>
      <c r="H19" s="53">
        <f>IF(Records!L20&lt;TIME(0,0,1),"DNF",Records!L20)</f>
        <v>0.19324074074074074</v>
      </c>
      <c r="I19" s="23">
        <f t="shared" si="0"/>
        <v>0.051898148148148145</v>
      </c>
      <c r="J19" s="23">
        <f t="shared" si="1"/>
        <v>0.05070601851851852</v>
      </c>
      <c r="K19" s="23">
        <f t="shared" si="2"/>
        <v>0.07601851851851851</v>
      </c>
      <c r="L19" s="49">
        <f t="shared" si="3"/>
        <v>0.014618055555555565</v>
      </c>
    </row>
    <row r="20" spans="1:12" ht="15">
      <c r="A20" s="44">
        <f>IF(Records!B19="","",Records!A19)</f>
        <v>31</v>
      </c>
      <c r="B20" s="43" t="str">
        <f>IF(Records!B19="","",Records!B19)</f>
        <v>Adam Morley</v>
      </c>
      <c r="C20" s="43" t="str">
        <f>IF(Records!C19="","",Records!C19)</f>
        <v>Over 50</v>
      </c>
      <c r="D20" s="23">
        <f>Records!H19</f>
        <v>0</v>
      </c>
      <c r="E20" s="23">
        <f>Records!I19</f>
        <v>0.06138888888888889</v>
      </c>
      <c r="F20" s="23">
        <f>Records!J19</f>
        <v>0.1074074074074074</v>
      </c>
      <c r="G20" s="23">
        <f>Records!K19</f>
        <v>0.1816087962962963</v>
      </c>
      <c r="H20" s="53">
        <f>IF(Records!L19&lt;TIME(0,0,1),"DNF",Records!L19)</f>
        <v>0.19769675925925925</v>
      </c>
      <c r="I20" s="23">
        <f t="shared" si="0"/>
        <v>0.06138888888888889</v>
      </c>
      <c r="J20" s="23">
        <f t="shared" si="1"/>
        <v>0.04601851851851851</v>
      </c>
      <c r="K20" s="23">
        <f t="shared" si="2"/>
        <v>0.07420138888888891</v>
      </c>
      <c r="L20" s="49">
        <f t="shared" si="3"/>
        <v>0.016087962962962943</v>
      </c>
    </row>
    <row r="21" spans="1:12" ht="15">
      <c r="A21" s="44">
        <f>IF(Records!B38="","",Records!A38)</f>
        <v>53</v>
      </c>
      <c r="B21" s="43" t="str">
        <f>IF(Records!B38="","",Records!B38)</f>
        <v>Timofey Suprun</v>
      </c>
      <c r="C21" s="43" t="str">
        <f>IF(Records!C38="","",Records!C38)</f>
        <v>Over 40</v>
      </c>
      <c r="D21" s="23">
        <f>Records!H38</f>
        <v>0</v>
      </c>
      <c r="E21" s="23">
        <f>Records!I38</f>
        <v>0.052835648148148145</v>
      </c>
      <c r="F21" s="23">
        <f>Records!J38</f>
        <v>0.10589120370370371</v>
      </c>
      <c r="G21" s="23">
        <f>Records!K38</f>
        <v>0.18444444444444444</v>
      </c>
      <c r="H21" s="53">
        <f>IF(Records!L38&lt;TIME(0,0,1),"DNF",Records!L38)</f>
        <v>0.20032407407407407</v>
      </c>
      <c r="I21" s="23">
        <f t="shared" si="0"/>
        <v>0.052835648148148145</v>
      </c>
      <c r="J21" s="23">
        <f t="shared" si="1"/>
        <v>0.053055555555555564</v>
      </c>
      <c r="K21" s="23">
        <f t="shared" si="2"/>
        <v>0.07855324074074073</v>
      </c>
      <c r="L21" s="49">
        <f t="shared" si="3"/>
        <v>0.015879629629629632</v>
      </c>
    </row>
    <row r="22" spans="1:12" ht="15">
      <c r="A22" s="44">
        <f>IF(Records!B25="","",Records!A25)</f>
        <v>37</v>
      </c>
      <c r="B22" s="43" t="str">
        <f>IF(Records!B25="","",Records!B25)</f>
        <v>Daniel Searle</v>
      </c>
      <c r="C22" s="43" t="str">
        <f>IF(Records!C25="","",Records!C25)</f>
        <v>Open</v>
      </c>
      <c r="D22" s="23">
        <f>Records!H25</f>
        <v>0</v>
      </c>
      <c r="E22" s="23">
        <f>Records!I25</f>
        <v>0.06736111111111111</v>
      </c>
      <c r="F22" s="23">
        <f>Records!J25</f>
        <v>0.12082175925925925</v>
      </c>
      <c r="G22" s="23">
        <f>Records!K25</f>
        <v>0.18619212962962964</v>
      </c>
      <c r="H22" s="53">
        <f>IF(Records!L25&lt;TIME(0,0,1),"DNF",Records!L25)</f>
        <v>0.20128472222222224</v>
      </c>
      <c r="I22" s="23">
        <f t="shared" si="0"/>
        <v>0.06736111111111111</v>
      </c>
      <c r="J22" s="23">
        <f t="shared" si="1"/>
        <v>0.053460648148148146</v>
      </c>
      <c r="K22" s="23">
        <f t="shared" si="2"/>
        <v>0.06537037037037038</v>
      </c>
      <c r="L22" s="49">
        <f t="shared" si="3"/>
        <v>0.015092592592592602</v>
      </c>
    </row>
    <row r="23" spans="1:12" ht="15">
      <c r="A23" s="44">
        <f>IF(Records!B35="","",Records!A35)</f>
        <v>50</v>
      </c>
      <c r="B23" s="43" t="str">
        <f>IF(Records!B35="","",Records!B35)</f>
        <v>Ray Johnson</v>
      </c>
      <c r="C23" s="43" t="str">
        <f>IF(Records!C35="","",Records!C35)</f>
        <v>Over 50</v>
      </c>
      <c r="D23" s="23">
        <f>Records!H35</f>
        <v>0</v>
      </c>
      <c r="E23" s="23">
        <f>Records!I35</f>
        <v>0.05883101851851852</v>
      </c>
      <c r="F23" s="23">
        <f>Records!J35</f>
        <v>0.12061342592592593</v>
      </c>
      <c r="G23" s="23">
        <f>Records!K35</f>
        <v>0.18692129629629628</v>
      </c>
      <c r="H23" s="53">
        <f>IF(Records!L35&lt;TIME(0,0,1),"DNF",Records!L35)</f>
        <v>0.2019675925925926</v>
      </c>
      <c r="I23" s="23">
        <f t="shared" si="0"/>
        <v>0.05883101851851852</v>
      </c>
      <c r="J23" s="23">
        <f t="shared" si="1"/>
        <v>0.06178240740740741</v>
      </c>
      <c r="K23" s="23">
        <f t="shared" si="2"/>
        <v>0.06630787037037035</v>
      </c>
      <c r="L23" s="49">
        <f t="shared" si="3"/>
        <v>0.015046296296296308</v>
      </c>
    </row>
    <row r="24" spans="1:12" ht="15">
      <c r="A24" s="44">
        <f>IF(Records!B21="","",Records!A21)</f>
        <v>33</v>
      </c>
      <c r="B24" s="43" t="str">
        <f>IF(Records!B21="","",Records!B21)</f>
        <v>Brendan Judd</v>
      </c>
      <c r="C24" s="43" t="str">
        <f>IF(Records!C21="","",Records!C21)</f>
        <v>Over 40</v>
      </c>
      <c r="D24" s="23">
        <f>Records!H21</f>
        <v>0</v>
      </c>
      <c r="E24" s="23">
        <f>Records!I21</f>
        <v>0.0587037037037037</v>
      </c>
      <c r="F24" s="23">
        <f>Records!J21</f>
        <v>0.12105324074074075</v>
      </c>
      <c r="G24" s="23">
        <f>Records!K21</f>
        <v>0.192337962962963</v>
      </c>
      <c r="H24" s="53">
        <f>IF(Records!L21&lt;TIME(0,0,1),"DNF",Records!L21)</f>
        <v>0.2082638888888889</v>
      </c>
      <c r="I24" s="23">
        <f t="shared" si="0"/>
        <v>0.0587037037037037</v>
      </c>
      <c r="J24" s="23">
        <f t="shared" si="1"/>
        <v>0.06234953703703705</v>
      </c>
      <c r="K24" s="23">
        <f t="shared" si="2"/>
        <v>0.07128472222222224</v>
      </c>
      <c r="L24" s="49">
        <f t="shared" si="3"/>
        <v>0.0159259259259259</v>
      </c>
    </row>
    <row r="25" spans="1:12" ht="15">
      <c r="A25" s="44">
        <f>IF(Records!B26="","",Records!A26)</f>
        <v>38</v>
      </c>
      <c r="B25" s="43" t="str">
        <f>IF(Records!B26="","",Records!B26)</f>
        <v>Darren Borschmann</v>
      </c>
      <c r="C25" s="43" t="str">
        <f>IF(Records!C26="","",Records!C26)</f>
        <v>Over 40</v>
      </c>
      <c r="D25" s="23">
        <f>Records!H26</f>
        <v>0</v>
      </c>
      <c r="E25" s="23">
        <f>Records!I26</f>
        <v>0.05740740740740741</v>
      </c>
      <c r="F25" s="23">
        <f>Records!J26</f>
        <v>0.11627314814814815</v>
      </c>
      <c r="G25" s="23">
        <f>Records!K26</f>
        <v>0.19611111111111112</v>
      </c>
      <c r="H25" s="53">
        <f>IF(Records!L26&lt;TIME(0,0,1),"DNF",Records!L26)</f>
        <v>0.218125</v>
      </c>
      <c r="I25" s="23">
        <f t="shared" si="0"/>
        <v>0.05740740740740741</v>
      </c>
      <c r="J25" s="23">
        <f t="shared" si="1"/>
        <v>0.058865740740740746</v>
      </c>
      <c r="K25" s="23">
        <f t="shared" si="2"/>
        <v>0.07983796296296297</v>
      </c>
      <c r="L25" s="49">
        <f t="shared" si="3"/>
        <v>0.02201388888888889</v>
      </c>
    </row>
    <row r="26" spans="1:12" ht="15">
      <c r="A26" s="44">
        <f>IF(Records!B40="","",Records!A40)</f>
        <v>55</v>
      </c>
      <c r="B26" s="43" t="str">
        <f>IF(Records!B40="","",Records!B40)</f>
        <v>Tony Desailly</v>
      </c>
      <c r="C26" s="43" t="str">
        <f>IF(Records!C40="","",Records!C40)</f>
        <v>Over 50</v>
      </c>
      <c r="D26" s="23">
        <f>Records!H40</f>
        <v>0</v>
      </c>
      <c r="E26" s="23">
        <f>Records!I40</f>
        <v>0.05626157407407407</v>
      </c>
      <c r="F26" s="23">
        <f>Records!J40</f>
        <v>0.13194444444444445</v>
      </c>
      <c r="G26" s="23">
        <f>Records!K40</f>
        <v>0.2149537037037037</v>
      </c>
      <c r="H26" s="53">
        <f>IF(Records!L40&lt;TIME(0,0,1),"DNF",Records!L40)</f>
        <v>0.2300925925925926</v>
      </c>
      <c r="I26" s="23">
        <f t="shared" si="0"/>
        <v>0.05626157407407407</v>
      </c>
      <c r="J26" s="23">
        <f t="shared" si="1"/>
        <v>0.07568287037037039</v>
      </c>
      <c r="K26" s="23">
        <f t="shared" si="2"/>
        <v>0.08300925925925925</v>
      </c>
      <c r="L26" s="49">
        <f t="shared" si="3"/>
        <v>0.015138888888888896</v>
      </c>
    </row>
    <row r="27" spans="1:12" ht="15">
      <c r="A27" s="44">
        <f>IF(Records!B34="","",Records!A34)</f>
        <v>49</v>
      </c>
      <c r="B27" s="43" t="str">
        <f>IF(Records!B34="","",Records!B34)</f>
        <v>Peter Christison</v>
      </c>
      <c r="C27" s="43" t="str">
        <f>IF(Records!C34="","",Records!C34)</f>
        <v>Over 40</v>
      </c>
      <c r="D27" s="23">
        <f>Records!H34</f>
        <v>0</v>
      </c>
      <c r="E27" s="23">
        <f>Records!I34</f>
        <v>0.06326388888888888</v>
      </c>
      <c r="F27" s="23">
        <f>Records!J34</f>
        <v>0.13869212962962962</v>
      </c>
      <c r="G27" s="23">
        <f>Records!K34</f>
        <v>0.24528935185185186</v>
      </c>
      <c r="H27" s="53">
        <f>IF(Records!L34&lt;TIME(0,0,1),"DNF",Records!L34)</f>
        <v>0.25850694444444444</v>
      </c>
      <c r="I27" s="23">
        <f t="shared" si="0"/>
        <v>0.06326388888888888</v>
      </c>
      <c r="J27" s="23">
        <f t="shared" si="1"/>
        <v>0.07542824074074074</v>
      </c>
      <c r="K27" s="23">
        <f t="shared" si="2"/>
        <v>0.10659722222222223</v>
      </c>
      <c r="L27" s="49">
        <f t="shared" si="3"/>
        <v>0.013217592592592586</v>
      </c>
    </row>
    <row r="28" spans="1:12" ht="15">
      <c r="A28" s="44">
        <f>IF(Records!B27="","",Records!A27)</f>
        <v>40</v>
      </c>
      <c r="B28" s="43" t="str">
        <f>IF(Records!B27="","",Records!B27)</f>
        <v>Frank Gualtieri</v>
      </c>
      <c r="C28" s="43" t="str">
        <f>IF(Records!C27="","",Records!C27)</f>
        <v>Over 60</v>
      </c>
      <c r="D28" s="23">
        <f>Records!H27</f>
        <v>0</v>
      </c>
      <c r="E28" s="23">
        <f>Records!I27</f>
        <v>0.06331018518518518</v>
      </c>
      <c r="F28" s="23">
        <f>Records!J27</f>
        <v>0.1475115740740741</v>
      </c>
      <c r="G28" s="23">
        <f>Records!K27</f>
        <v>0.23458333333333334</v>
      </c>
      <c r="H28" s="53">
        <f>IF(Records!L27&lt;TIME(0,0,1),"DNF",Records!L27)</f>
        <v>0.25416666666666665</v>
      </c>
      <c r="I28" s="23">
        <f t="shared" si="0"/>
        <v>0.06331018518518518</v>
      </c>
      <c r="J28" s="23">
        <f t="shared" si="1"/>
        <v>0.08420138888888891</v>
      </c>
      <c r="K28" s="23">
        <f t="shared" si="2"/>
        <v>0.08707175925925925</v>
      </c>
      <c r="L28" s="49">
        <f t="shared" si="3"/>
        <v>0.019583333333333314</v>
      </c>
    </row>
    <row r="29" spans="1:12" ht="15">
      <c r="A29" s="44">
        <f>IF(Records!B39="","",Records!A39)</f>
        <v>54</v>
      </c>
      <c r="B29" s="43" t="str">
        <f>IF(Records!B39="","",Records!B39)</f>
        <v>Tobias Miliankos-King</v>
      </c>
      <c r="C29" s="43" t="str">
        <f>IF(Records!C39="","",Records!C39)</f>
        <v>Open</v>
      </c>
      <c r="D29" s="23">
        <f>Records!H39</f>
        <v>0</v>
      </c>
      <c r="E29" s="23">
        <f>Records!I39</f>
        <v>0.0638425925925926</v>
      </c>
      <c r="F29" s="23">
        <f>Records!J39</f>
        <v>0.13890046296296296</v>
      </c>
      <c r="G29" s="23">
        <f>Records!K39</f>
        <v>0.24531250000000002</v>
      </c>
      <c r="H29" s="53">
        <f>IF(Records!L39&lt;TIME(0,0,1),"DNF",Records!L39)</f>
        <v>0.25850694444444444</v>
      </c>
      <c r="I29" s="23">
        <f t="shared" si="0"/>
        <v>0.0638425925925926</v>
      </c>
      <c r="J29" s="23">
        <f t="shared" si="1"/>
        <v>0.07505787037037036</v>
      </c>
      <c r="K29" s="23">
        <f t="shared" si="2"/>
        <v>0.10641203703703705</v>
      </c>
      <c r="L29" s="49">
        <f t="shared" si="3"/>
        <v>0.013194444444444425</v>
      </c>
    </row>
    <row r="30" spans="1:12" ht="15">
      <c r="A30" s="44">
        <f>IF(Records!B23="","",Records!A23)</f>
        <v>35</v>
      </c>
      <c r="B30" s="43" t="str">
        <f>IF(Records!B23="","",Records!B23)</f>
        <v>Cooper Ferries</v>
      </c>
      <c r="C30" s="43" t="str">
        <f>IF(Records!C23="","",Records!C23)</f>
        <v>Open</v>
      </c>
      <c r="D30" s="23">
        <f>Records!H23</f>
        <v>0</v>
      </c>
      <c r="E30" s="23">
        <f>Records!I23</f>
        <v>0.0633912037037037</v>
      </c>
      <c r="F30" s="23">
        <f>Records!J23</f>
        <v>0.1323726851851852</v>
      </c>
      <c r="G30" s="23">
        <f>Records!K23</f>
        <v>0.24291666666666667</v>
      </c>
      <c r="H30" s="53">
        <f>IF(Records!L23&lt;TIME(0,0,1),"DNF",Records!L23)</f>
        <v>0.26180555555555557</v>
      </c>
      <c r="I30" s="23">
        <f t="shared" si="0"/>
        <v>0.0633912037037037</v>
      </c>
      <c r="J30" s="23">
        <f t="shared" si="1"/>
        <v>0.06898148148148149</v>
      </c>
      <c r="K30" s="23">
        <f t="shared" si="2"/>
        <v>0.11054398148148148</v>
      </c>
      <c r="L30" s="49">
        <f t="shared" si="3"/>
        <v>0.0188888888888889</v>
      </c>
    </row>
    <row r="31" spans="1:12" ht="15">
      <c r="A31" s="44"/>
      <c r="B31" s="43"/>
      <c r="C31" s="43"/>
      <c r="D31" s="23"/>
      <c r="E31" s="23"/>
      <c r="F31" s="23"/>
      <c r="G31" s="23"/>
      <c r="H31" s="53"/>
      <c r="I31" s="23"/>
      <c r="J31" s="23"/>
      <c r="K31" s="23"/>
      <c r="L31" s="49"/>
    </row>
  </sheetData>
  <sheetProtection/>
  <autoFilter ref="A7:L16">
    <sortState ref="A8:L31">
      <sortCondition sortBy="value" ref="H8:H31"/>
    </sortState>
  </autoFilter>
  <mergeCells count="3">
    <mergeCell ref="I4:L4"/>
    <mergeCell ref="C2:L2"/>
    <mergeCell ref="C1:L1"/>
  </mergeCells>
  <conditionalFormatting sqref="H8:H31">
    <cfRule type="cellIs" priority="3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23" sqref="A23"/>
    </sheetView>
  </sheetViews>
  <sheetFormatPr defaultColWidth="10.75390625" defaultRowHeight="12.75"/>
  <cols>
    <col min="1" max="1" width="10.00390625" style="10" customWidth="1"/>
    <col min="2" max="2" width="20.25390625" style="110" customWidth="1"/>
    <col min="3" max="3" width="14.25390625" style="7" customWidth="1"/>
    <col min="4" max="4" width="8.75390625" style="8" customWidth="1"/>
    <col min="5" max="8" width="10.00390625" style="8" customWidth="1"/>
    <col min="9" max="11" width="12.125" style="8" customWidth="1"/>
    <col min="12" max="12" width="13.875" style="8" customWidth="1"/>
    <col min="13" max="16" width="12.125" style="8" customWidth="1"/>
    <col min="17" max="16384" width="10.75390625" style="15" customWidth="1"/>
  </cols>
  <sheetData>
    <row r="1" spans="2:16" ht="27.75" customHeight="1">
      <c r="B1" s="103"/>
      <c r="C1" s="164" t="s">
        <v>109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2:16" ht="27.75" customHeight="1">
      <c r="B2" s="103"/>
      <c r="C2" s="156" t="s">
        <v>108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s="16" customFormat="1" ht="9" customHeight="1">
      <c r="A3" s="39"/>
      <c r="B3" s="10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s="27" customFormat="1" ht="18.75">
      <c r="A4" s="40"/>
      <c r="B4" s="105"/>
      <c r="C4" s="111"/>
      <c r="D4" s="61"/>
      <c r="E4" s="61"/>
      <c r="F4" s="61"/>
      <c r="G4" s="61"/>
      <c r="H4" s="62"/>
      <c r="I4" s="162" t="s">
        <v>71</v>
      </c>
      <c r="J4" s="162"/>
      <c r="K4" s="162"/>
      <c r="L4" s="162"/>
      <c r="M4" s="162"/>
      <c r="N4" s="162"/>
      <c r="O4" s="162"/>
      <c r="P4" s="163"/>
    </row>
    <row r="5" spans="1:16" s="28" customFormat="1" ht="47.25">
      <c r="A5" s="46" t="s">
        <v>76</v>
      </c>
      <c r="B5" s="106" t="s">
        <v>77</v>
      </c>
      <c r="C5" s="47" t="s">
        <v>57</v>
      </c>
      <c r="D5" s="48" t="s">
        <v>87</v>
      </c>
      <c r="E5" s="48" t="s">
        <v>81</v>
      </c>
      <c r="F5" s="48" t="s">
        <v>82</v>
      </c>
      <c r="G5" s="48" t="s">
        <v>87</v>
      </c>
      <c r="H5" s="50" t="s">
        <v>59</v>
      </c>
      <c r="I5" s="48" t="s">
        <v>79</v>
      </c>
      <c r="J5" s="48" t="s">
        <v>73</v>
      </c>
      <c r="K5" s="48" t="s">
        <v>83</v>
      </c>
      <c r="L5" s="48" t="s">
        <v>73</v>
      </c>
      <c r="M5" s="48" t="s">
        <v>74</v>
      </c>
      <c r="N5" s="48" t="s">
        <v>73</v>
      </c>
      <c r="O5" s="48" t="s">
        <v>58</v>
      </c>
      <c r="P5" s="54" t="s">
        <v>73</v>
      </c>
    </row>
    <row r="6" spans="1:16" s="17" customFormat="1" ht="12.75">
      <c r="A6" s="41"/>
      <c r="B6" s="107"/>
      <c r="C6" s="18"/>
      <c r="D6" s="19"/>
      <c r="E6" s="19"/>
      <c r="F6" s="19"/>
      <c r="G6" s="19"/>
      <c r="H6" s="51"/>
      <c r="I6" s="19"/>
      <c r="J6" s="19"/>
      <c r="K6" s="19"/>
      <c r="L6" s="19"/>
      <c r="M6" s="19"/>
      <c r="N6" s="19"/>
      <c r="O6" s="19"/>
      <c r="P6" s="51"/>
    </row>
    <row r="7" spans="1:16" s="17" customFormat="1" ht="12.75">
      <c r="A7" s="42"/>
      <c r="B7" s="108"/>
      <c r="C7" s="20"/>
      <c r="D7" s="21"/>
      <c r="E7" s="21"/>
      <c r="F7" s="21"/>
      <c r="G7" s="21"/>
      <c r="H7" s="52"/>
      <c r="I7" s="21"/>
      <c r="J7" s="21"/>
      <c r="K7" s="21"/>
      <c r="L7" s="21"/>
      <c r="M7" s="21"/>
      <c r="N7" s="21"/>
      <c r="O7" s="21"/>
      <c r="P7" s="52"/>
    </row>
    <row r="8" spans="1:16" s="17" customFormat="1" ht="15">
      <c r="A8" s="44">
        <f>IF(Records!B48="","",Records!A48)</f>
        <v>68</v>
      </c>
      <c r="B8" s="109" t="str">
        <f>IF(Records!B48="","",Records!B48)</f>
        <v>Benalla Bandits</v>
      </c>
      <c r="C8" s="109" t="str">
        <f>IF(Records!C48="","",Records!C48)</f>
        <v>Open Mixed </v>
      </c>
      <c r="D8" s="23">
        <f>Records!H48</f>
        <v>0</v>
      </c>
      <c r="E8" s="23">
        <f>Records!I48</f>
        <v>0.041226851851851855</v>
      </c>
      <c r="F8" s="23">
        <f>Records!J48</f>
        <v>0.08907407407407408</v>
      </c>
      <c r="G8" s="23">
        <f>Records!K48</f>
        <v>0.14766203703703704</v>
      </c>
      <c r="H8" s="53">
        <f>IF(Records!L48&lt;TIME(0,0,1),"DNF",Records!L48)</f>
        <v>0.1577314814814815</v>
      </c>
      <c r="I8" s="23">
        <f>E8-D8</f>
        <v>0.041226851851851855</v>
      </c>
      <c r="J8" s="45" t="str">
        <f>IF(Records!D48="","",Records!D48)</f>
        <v>Victoria Mitchell</v>
      </c>
      <c r="K8" s="23">
        <f>F8-E8</f>
        <v>0.04784722222222223</v>
      </c>
      <c r="L8" s="45" t="str">
        <f>IF(Records!E47="","",Records!E47)</f>
        <v>Michael Jose</v>
      </c>
      <c r="M8" s="23">
        <f>G8-F8</f>
        <v>0.05858796296296295</v>
      </c>
      <c r="N8" s="45" t="str">
        <f>IF(Records!F48="","",Records!F48)</f>
        <v>Dave Moore</v>
      </c>
      <c r="O8" s="23">
        <f>IF(H8="dnf","DNF",H8-G8)</f>
        <v>0.010069444444444464</v>
      </c>
      <c r="P8" s="63" t="str">
        <f>IF(Records!G48="","",Records!G48)</f>
        <v>Victoria Mitchell</v>
      </c>
    </row>
    <row r="9" spans="1:16" ht="15.75" customHeight="1">
      <c r="A9" s="44">
        <f>IF(Records!B43="","",Records!A43)</f>
        <v>62</v>
      </c>
      <c r="B9" s="109" t="str">
        <f>IF(Records!B43="","",Records!B43)</f>
        <v>Murray Two</v>
      </c>
      <c r="C9" s="109" t="str">
        <f>IF(Records!C43="","",Records!C43)</f>
        <v>Open Male</v>
      </c>
      <c r="D9" s="23">
        <f>Records!H43</f>
        <v>0</v>
      </c>
      <c r="E9" s="23">
        <f>Records!I43</f>
        <v>0.05379629629629629</v>
      </c>
      <c r="F9" s="23">
        <f>Records!J43</f>
        <v>0.09457175925925926</v>
      </c>
      <c r="G9" s="23">
        <f>Records!K43</f>
        <v>0.15596064814814814</v>
      </c>
      <c r="H9" s="53">
        <f>IF(Records!L43&lt;TIME(0,0,1),"DNF",Records!L43)</f>
        <v>0.16805555555555554</v>
      </c>
      <c r="I9" s="23">
        <f>E9-D9</f>
        <v>0.05379629629629629</v>
      </c>
      <c r="J9" s="45" t="str">
        <f>IF(Records!D43="","",Records!D43)</f>
        <v>Brent Pollock</v>
      </c>
      <c r="K9" s="23">
        <f>F9-E9</f>
        <v>0.040775462962962965</v>
      </c>
      <c r="L9" s="45" t="str">
        <f>IF(Records!E43="","",Records!E43)</f>
        <v>Russell Wood</v>
      </c>
      <c r="M9" s="23">
        <f>G9-F9</f>
        <v>0.06138888888888888</v>
      </c>
      <c r="N9" s="45" t="str">
        <f>IF(Records!F43="","",Records!F43)</f>
        <v>Peter Hupfield</v>
      </c>
      <c r="O9" s="23">
        <f>IF(H9="dnf","DNF",H9-G9)</f>
        <v>0.012094907407407401</v>
      </c>
      <c r="P9" s="63" t="str">
        <f>IF(Records!G43="","",Records!G43)</f>
        <v>Brent Pollock</v>
      </c>
    </row>
    <row r="10" spans="1:16" ht="15.75" customHeight="1">
      <c r="A10" s="44">
        <f>IF(Records!B45="","",Records!A45)</f>
        <v>65</v>
      </c>
      <c r="B10" s="109" t="str">
        <f>IF(Records!B45="","",Records!B45)</f>
        <v>U go I go </v>
      </c>
      <c r="C10" s="109" t="str">
        <f>IF(Records!C45="","",Records!C45)</f>
        <v>Open Mixed</v>
      </c>
      <c r="D10" s="23">
        <f>Records!H45</f>
        <v>0</v>
      </c>
      <c r="E10" s="23">
        <f>Records!I45</f>
        <v>0.04719907407407407</v>
      </c>
      <c r="F10" s="23">
        <f>Records!J45</f>
        <v>0.09796296296296296</v>
      </c>
      <c r="G10" s="23">
        <f>Records!K45</f>
        <v>0.15811342592592592</v>
      </c>
      <c r="H10" s="53">
        <f>IF(Records!L45&lt;TIME(0,0,1),"DNF",Records!L45)</f>
        <v>0.17</v>
      </c>
      <c r="I10" s="23">
        <f>E10-D10</f>
        <v>0.04719907407407407</v>
      </c>
      <c r="J10" s="45" t="str">
        <f>IF(Records!D45="","",Records!D45)</f>
        <v>Xanda Brown</v>
      </c>
      <c r="K10" s="23">
        <f>F10-E10</f>
        <v>0.05076388888888889</v>
      </c>
      <c r="L10" s="45" t="str">
        <f>IF(Records!E45="","",Records!E45)</f>
        <v>Deanna Blegg</v>
      </c>
      <c r="M10" s="23">
        <f>G10-F10</f>
        <v>0.06015046296296296</v>
      </c>
      <c r="N10" s="45" t="str">
        <f>IF(Records!F45="","",Records!F45)</f>
        <v>Gavin Alllen</v>
      </c>
      <c r="O10" s="23">
        <f>IF(H10="dnf","DNF",H10-G10)</f>
        <v>0.011886574074074091</v>
      </c>
      <c r="P10" s="63" t="str">
        <f>IF(Records!G45="","",Records!G45)</f>
        <v>Xanda Brown</v>
      </c>
    </row>
    <row r="11" spans="1:16" ht="15.75" customHeight="1">
      <c r="A11" s="44">
        <f>IF(Records!B54="","",Records!A54)</f>
        <v>75</v>
      </c>
      <c r="B11" s="109" t="str">
        <f>IF(Records!B54="","",Records!B54)</f>
        <v>Barcelona Bandits</v>
      </c>
      <c r="C11" s="109" t="str">
        <f>IF(Records!C54="","",Records!C54)</f>
        <v>Over 40 Male</v>
      </c>
      <c r="D11" s="23">
        <f>Records!H54</f>
        <v>0</v>
      </c>
      <c r="E11" s="23">
        <f>Records!I54</f>
        <v>0.055543981481481486</v>
      </c>
      <c r="F11" s="23">
        <f>Records!J54</f>
        <v>0.0975925925925926</v>
      </c>
      <c r="G11" s="23">
        <f>Records!K54</f>
        <v>0.15859953703703702</v>
      </c>
      <c r="H11" s="53">
        <f>IF(Records!L54&lt;TIME(0,0,1),"DNF",Records!L54)</f>
        <v>0.17070601851851852</v>
      </c>
      <c r="I11" s="23">
        <f>E11-D11</f>
        <v>0.055543981481481486</v>
      </c>
      <c r="J11" s="45" t="str">
        <f>IF(Records!D54="","",Records!D54)</f>
        <v>Neil Mathews</v>
      </c>
      <c r="K11" s="23">
        <f>F11-E11</f>
        <v>0.04204861111111112</v>
      </c>
      <c r="L11" s="45" t="str">
        <f>IF(Records!E54="","",Records!E54)</f>
        <v>Chris Smith</v>
      </c>
      <c r="M11" s="23">
        <f>G11-F11</f>
        <v>0.06100694444444442</v>
      </c>
      <c r="N11" s="45" t="str">
        <f>IF(Records!F54="","",Records!F54)</f>
        <v>Sergi Miralles</v>
      </c>
      <c r="O11" s="23">
        <f>IF(H11="dnf","DNF",H11-G11)</f>
        <v>0.012106481481481496</v>
      </c>
      <c r="P11" s="63" t="str">
        <f>IF(Records!G54="","",Records!G54)</f>
        <v>Neil Mathews</v>
      </c>
    </row>
    <row r="12" spans="1:16" ht="15.75" customHeight="1">
      <c r="A12" s="44">
        <f>IF(Records!B46="","",Records!A46)</f>
        <v>66</v>
      </c>
      <c r="B12" s="109" t="str">
        <f>IF(Records!B46="","",Records!B46)</f>
        <v>Houghton, Houghton and Houghton </v>
      </c>
      <c r="C12" s="109" t="str">
        <f>IF(Records!C46="","",Records!C46)</f>
        <v>Open Mixed</v>
      </c>
      <c r="D12" s="23">
        <f>Records!H46</f>
        <v>0</v>
      </c>
      <c r="E12" s="23">
        <f>Records!I46</f>
        <v>0.058298611111111114</v>
      </c>
      <c r="F12" s="23">
        <f>Records!J46</f>
        <v>0.10872685185185187</v>
      </c>
      <c r="G12" s="23">
        <f>Records!K46</f>
        <v>0.16175925925925924</v>
      </c>
      <c r="H12" s="53">
        <f>IF(Records!L46&lt;TIME(0,0,1),"DNF",Records!L46)</f>
        <v>0.17386574074074077</v>
      </c>
      <c r="I12" s="23">
        <f>E12-D12</f>
        <v>0.058298611111111114</v>
      </c>
      <c r="J12" s="45" t="str">
        <f>IF(Records!D46="","",Records!D46)</f>
        <v>Grace Houghton</v>
      </c>
      <c r="K12" s="23">
        <f>F12-E12</f>
        <v>0.05042824074074075</v>
      </c>
      <c r="L12" s="45" t="str">
        <f>IF(Records!E46="","",Records!E46)</f>
        <v>Andrew Houghton</v>
      </c>
      <c r="M12" s="23">
        <f>G12-F12</f>
        <v>0.053032407407407375</v>
      </c>
      <c r="N12" s="45" t="str">
        <f>IF(Records!F46="","",Records!F46)</f>
        <v>Alex Houghton</v>
      </c>
      <c r="O12" s="23">
        <f>IF(H12="dnf","DNF",H12-G12)</f>
        <v>0.012106481481481524</v>
      </c>
      <c r="P12" s="63" t="str">
        <f>IF(Records!G46="","",Records!G46)</f>
        <v>Grace Houghton</v>
      </c>
    </row>
    <row r="13" spans="1:16" ht="15">
      <c r="A13" s="44">
        <f>IF(Records!B55="","",Records!A55)</f>
        <v>76</v>
      </c>
      <c r="B13" s="109" t="str">
        <f>IF(Records!B55="","",Records!B55)</f>
        <v>Anticipating DOMS</v>
      </c>
      <c r="C13" s="109" t="str">
        <f>IF(Records!C55="","",Records!C55)</f>
        <v>Over 50 Mixed</v>
      </c>
      <c r="D13" s="23">
        <f>Records!H55</f>
        <v>0</v>
      </c>
      <c r="E13" s="23">
        <f>Records!I55</f>
        <v>0.059479166666666666</v>
      </c>
      <c r="F13" s="23">
        <f>Records!J55</f>
        <v>0.1103587962962963</v>
      </c>
      <c r="G13" s="23">
        <f>Records!K55</f>
        <v>0.16413194444444446</v>
      </c>
      <c r="H13" s="53">
        <f>IF(Records!L55&lt;TIME(0,0,1),"DNF",Records!L55)</f>
        <v>0.17636574074074074</v>
      </c>
      <c r="I13" s="23">
        <f>E13-D13</f>
        <v>0.059479166666666666</v>
      </c>
      <c r="J13" s="45" t="str">
        <f>IF(Records!D55="","",Records!D55)</f>
        <v>Julie Savage</v>
      </c>
      <c r="K13" s="23">
        <f>F13-E13</f>
        <v>0.050879629629629636</v>
      </c>
      <c r="L13" s="45" t="str">
        <f>IF(Records!E55="","",Records!E55)</f>
        <v>Hal Curwen-Walker</v>
      </c>
      <c r="M13" s="23">
        <f>G13-F13</f>
        <v>0.05377314814814815</v>
      </c>
      <c r="N13" s="45" t="str">
        <f>IF(Records!F55="","",Records!F55)</f>
        <v>Stuart Livingston</v>
      </c>
      <c r="O13" s="23">
        <f>IF(H13="dnf","DNF",H13-G13)</f>
        <v>0.012233796296296284</v>
      </c>
      <c r="P13" s="63" t="str">
        <f>IF(Records!G55="","",Records!G55)</f>
        <v>Julie Savage</v>
      </c>
    </row>
    <row r="14" spans="1:16" ht="15">
      <c r="A14" s="44">
        <f>IF(Records!B52="","",Records!A52)</f>
        <v>73</v>
      </c>
      <c r="B14" s="109" t="str">
        <f>IF(Records!B52="","",Records!B52)</f>
        <v>MHS 2</v>
      </c>
      <c r="C14" s="109" t="str">
        <f>IF(Records!C52="","",Records!C52)</f>
        <v>Over 40 Male</v>
      </c>
      <c r="D14" s="23">
        <f>Records!H52</f>
        <v>0</v>
      </c>
      <c r="E14" s="23">
        <f>Records!I52</f>
        <v>0.050833333333333335</v>
      </c>
      <c r="F14" s="23">
        <f>Records!J52</f>
        <v>0.10347222222222223</v>
      </c>
      <c r="G14" s="23">
        <f>Records!K52</f>
        <v>0.16740740740740742</v>
      </c>
      <c r="H14" s="53">
        <f>IF(Records!L52&lt;TIME(0,0,1),"DNF",Records!L52)</f>
        <v>0.1783564814814815</v>
      </c>
      <c r="I14" s="23">
        <f>E14-D14</f>
        <v>0.050833333333333335</v>
      </c>
      <c r="J14" s="45" t="str">
        <f>IF(Records!D52="","",Records!D52)</f>
        <v>Luke Norton-Smith</v>
      </c>
      <c r="K14" s="23">
        <f>F14-E14</f>
        <v>0.052638888888888895</v>
      </c>
      <c r="L14" s="45" t="str">
        <f>IF(Records!E52="","",Records!E52)</f>
        <v>Jono Toohey</v>
      </c>
      <c r="M14" s="23">
        <f>G14-F14</f>
        <v>0.06393518518518519</v>
      </c>
      <c r="N14" s="45" t="str">
        <f>IF(Records!F52="","",Records!F52)</f>
        <v>Matthew Hogan</v>
      </c>
      <c r="O14" s="23">
        <f>IF(H14="dnf","DNF",H14-G14)</f>
        <v>0.010949074074074083</v>
      </c>
      <c r="P14" s="63" t="str">
        <f>IF(Records!G52="","",Records!G52)</f>
        <v>Luke Norton-Smith</v>
      </c>
    </row>
    <row r="15" spans="1:16" ht="15">
      <c r="A15" s="44">
        <f>IF(Records!B47="","",Records!A47)</f>
        <v>67</v>
      </c>
      <c r="B15" s="109" t="str">
        <f>IF(Records!B47="","",Records!B47)</f>
        <v>Wangaratta Bandits</v>
      </c>
      <c r="C15" s="109" t="str">
        <f>IF(Records!C47="","",Records!C47)</f>
        <v>Open Mixed</v>
      </c>
      <c r="D15" s="23">
        <f>Records!H47</f>
        <v>0</v>
      </c>
      <c r="E15" s="23">
        <f>Records!I47</f>
        <v>0.06413194444444444</v>
      </c>
      <c r="F15" s="23">
        <f>Records!J47</f>
        <v>0.11145833333333333</v>
      </c>
      <c r="G15" s="23">
        <f>Records!K47</f>
        <v>0.16855324074074074</v>
      </c>
      <c r="H15" s="53">
        <f>IF(Records!L47&lt;TIME(0,0,1),"DNF",Records!L47)</f>
        <v>0.1811111111111111</v>
      </c>
      <c r="I15" s="23">
        <f>E15-D15</f>
        <v>0.06413194444444444</v>
      </c>
      <c r="J15" s="45" t="str">
        <f>IF(Records!D47="","",Records!D47)</f>
        <v>Penny Townshend</v>
      </c>
      <c r="K15" s="23">
        <f>F15-E15</f>
        <v>0.04732638888888889</v>
      </c>
      <c r="L15" s="45" t="str">
        <f>IF(Records!E48="","",Records!E48)</f>
        <v>Keith Gourlay</v>
      </c>
      <c r="M15" s="23">
        <f>G15-F15</f>
        <v>0.057094907407407414</v>
      </c>
      <c r="N15" s="45" t="str">
        <f>IF(Records!F47="","",Records!F47)</f>
        <v>Steve Duke</v>
      </c>
      <c r="O15" s="23">
        <f>IF(H15="dnf","DNF",H15-G15)</f>
        <v>0.012557870370370372</v>
      </c>
      <c r="P15" s="63" t="str">
        <f>IF(Records!G47="","",Records!G47)</f>
        <v>Michael Jose </v>
      </c>
    </row>
    <row r="16" spans="1:16" ht="15">
      <c r="A16" s="44">
        <f>IF(Records!B57="","",Records!A57)</f>
        <v>78</v>
      </c>
      <c r="B16" s="109" t="str">
        <f>IF(Records!B57="","",Records!B57)</f>
        <v>Thought it was a 5km</v>
      </c>
      <c r="C16" s="109" t="str">
        <f>IF(Records!C57="","",Records!C57)</f>
        <v>Open</v>
      </c>
      <c r="D16" s="23">
        <f>Records!H57</f>
        <v>0</v>
      </c>
      <c r="E16" s="23">
        <f>Records!I57</f>
        <v>0.06869212962962963</v>
      </c>
      <c r="F16" s="23">
        <f>Records!J57</f>
        <v>0</v>
      </c>
      <c r="G16" s="23">
        <f>Records!K57</f>
        <v>0.17327546296296295</v>
      </c>
      <c r="H16" s="53">
        <f>IF(Records!L57&lt;TIME(0,0,1),"DNF",Records!L57)</f>
        <v>0.18692129629629628</v>
      </c>
      <c r="I16" s="23">
        <f>E16-D16</f>
        <v>0.06869212962962963</v>
      </c>
      <c r="J16" s="45" t="str">
        <f>IF(Records!D57="","",Records!D57)</f>
        <v>Adam Dyde</v>
      </c>
      <c r="K16" s="23"/>
      <c r="L16" s="45" t="str">
        <f>IF(Records!E57="","",Records!E57)</f>
        <v>No Paddler</v>
      </c>
      <c r="M16" s="23">
        <v>0.0739699074074074</v>
      </c>
      <c r="N16" s="45" t="str">
        <f>IF(Records!F57="","",Records!F57)</f>
        <v>Gavin Melgaard</v>
      </c>
      <c r="O16" s="23">
        <f>IF(H16="dnf","DNF",H16-G16)</f>
        <v>0.01364583333333333</v>
      </c>
      <c r="P16" s="63" t="str">
        <f>IF(Records!G57="","",Records!G57)</f>
        <v>Adam Dyde</v>
      </c>
    </row>
    <row r="17" spans="1:16" ht="15">
      <c r="A17" s="44">
        <f>IF(Records!B44="","",Records!A44)</f>
        <v>64</v>
      </c>
      <c r="B17" s="109" t="str">
        <f>IF(Records!B44="","",Records!B44)</f>
        <v>Berwick Rookies </v>
      </c>
      <c r="C17" s="109" t="str">
        <f>IF(Records!C44="","",Records!C44)</f>
        <v>Open Male</v>
      </c>
      <c r="D17" s="23">
        <f>Records!H44</f>
        <v>0</v>
      </c>
      <c r="E17" s="23">
        <f>Records!I44</f>
        <v>0.059375000000000004</v>
      </c>
      <c r="F17" s="23">
        <f>Records!J44</f>
        <v>0.11189814814814815</v>
      </c>
      <c r="G17" s="23">
        <f>Records!K44</f>
        <v>0.17880787037037038</v>
      </c>
      <c r="H17" s="53">
        <f>IF(Records!L44&lt;TIME(0,0,1),"DNF",Records!L44)</f>
        <v>0.19177083333333333</v>
      </c>
      <c r="I17" s="23">
        <f>E17-D17</f>
        <v>0.059375000000000004</v>
      </c>
      <c r="J17" s="45" t="str">
        <f>IF(Records!D44="","",Records!D44)</f>
        <v>Bodin Pohlner</v>
      </c>
      <c r="K17" s="23">
        <f>F17-E17</f>
        <v>0.052523148148148145</v>
      </c>
      <c r="L17" s="45" t="str">
        <f>IF(Records!E44="","",Records!E44)</f>
        <v>Mark Pohlner</v>
      </c>
      <c r="M17" s="23">
        <f>G17-F17</f>
        <v>0.06690972222222223</v>
      </c>
      <c r="N17" s="45" t="str">
        <f>IF(Records!F44="","",Records!F44)</f>
        <v>John Rispell</v>
      </c>
      <c r="O17" s="23">
        <f>IF(H17="dnf","DNF",H17-G17)</f>
        <v>0.012962962962962954</v>
      </c>
      <c r="P17" s="63" t="str">
        <f>IF(Records!G44="","",Records!G44)</f>
        <v>Bodin Pohlner</v>
      </c>
    </row>
    <row r="18" spans="1:16" ht="15">
      <c r="A18" s="44">
        <f>IF(Records!B51="","",Records!A51)</f>
        <v>71</v>
      </c>
      <c r="B18" s="109" t="str">
        <f>IF(Records!B51="","",Records!B51)</f>
        <v>Team WHIT-LESS</v>
      </c>
      <c r="C18" s="109" t="str">
        <f>IF(Records!C51="","",Records!C51)</f>
        <v>Over 40 Male</v>
      </c>
      <c r="D18" s="23">
        <f>Records!H51</f>
        <v>0</v>
      </c>
      <c r="E18" s="23">
        <f>Records!I51</f>
        <v>0.05694444444444444</v>
      </c>
      <c r="F18" s="23">
        <f>Records!J51</f>
        <v>0.12494212962962963</v>
      </c>
      <c r="G18" s="23">
        <f>Records!K51</f>
        <v>0.19479166666666667</v>
      </c>
      <c r="H18" s="53">
        <f>IF(Records!L51&lt;TIME(0,0,1),"DNF",Records!L51)</f>
        <v>0.20476851851851852</v>
      </c>
      <c r="I18" s="23">
        <f>E18-D18</f>
        <v>0.05694444444444444</v>
      </c>
      <c r="J18" s="45" t="str">
        <f>IF(Records!D51="","",Records!D51)</f>
        <v>Glenn Mansell</v>
      </c>
      <c r="K18" s="23">
        <f>F18-E18</f>
        <v>0.06799768518518517</v>
      </c>
      <c r="L18" s="45" t="str">
        <f>IF(Records!E51="","",Records!E51)</f>
        <v>Andrew Brastrup</v>
      </c>
      <c r="M18" s="23">
        <f>G18-F18</f>
        <v>0.06984953703703704</v>
      </c>
      <c r="N18" s="45" t="str">
        <f>IF(Records!F51="","",Records!F51)</f>
        <v>Glenn Mansell</v>
      </c>
      <c r="O18" s="23">
        <f>IF(H18="dnf","DNF",H18-G18)</f>
        <v>0.009976851851851848</v>
      </c>
      <c r="P18" s="63" t="str">
        <f>IF(Records!G51="","",Records!G51)</f>
        <v>Hamish Mansell</v>
      </c>
    </row>
    <row r="19" spans="1:16" ht="15">
      <c r="A19" s="44">
        <f>IF(Records!B50="","",Records!A50)</f>
        <v>70</v>
      </c>
      <c r="B19" s="109" t="str">
        <f>IF(Records!B50="","",Records!B50)</f>
        <v>Queens Lookout</v>
      </c>
      <c r="C19" s="109" t="str">
        <f>IF(Records!C50="","",Records!C50)</f>
        <v>Over 40 Female</v>
      </c>
      <c r="D19" s="23">
        <f>Records!H50</f>
        <v>0</v>
      </c>
      <c r="E19" s="23">
        <f>Records!I50</f>
        <v>0.06024305555555556</v>
      </c>
      <c r="F19" s="23">
        <f>Records!J50</f>
        <v>0.12275462962962963</v>
      </c>
      <c r="G19" s="23">
        <f>Records!K50</f>
        <v>0.19118055555555555</v>
      </c>
      <c r="H19" s="53">
        <f>IF(Records!L50&lt;TIME(0,0,1),"DNF",Records!L50)</f>
        <v>0.20550925925925925</v>
      </c>
      <c r="I19" s="23">
        <f>E19-D19</f>
        <v>0.06024305555555556</v>
      </c>
      <c r="J19" s="45" t="str">
        <f>IF(Records!D50="","",Records!D50)</f>
        <v>Sophie Yencken</v>
      </c>
      <c r="K19" s="23">
        <f>F19-E19</f>
        <v>0.06251157407407407</v>
      </c>
      <c r="L19" s="45" t="str">
        <f>IF(Records!E50="","",Records!E50)</f>
        <v>Cassie Pentony</v>
      </c>
      <c r="M19" s="23">
        <f>G19-F19</f>
        <v>0.06842592592592592</v>
      </c>
      <c r="N19" s="45" t="str">
        <f>IF(Records!F50="","",Records!F50)</f>
        <v>Katie Moore</v>
      </c>
      <c r="O19" s="23">
        <f>IF(H19="dnf","DNF",H19-G19)</f>
        <v>0.014328703703703705</v>
      </c>
      <c r="P19" s="63" t="str">
        <f>IF(Records!G50="","",Records!G50)</f>
        <v>Sophie Yencken</v>
      </c>
    </row>
    <row r="20" spans="1:16" ht="15">
      <c r="A20" s="44">
        <f>IF(Records!B53="","",Records!A53)</f>
        <v>74</v>
      </c>
      <c r="B20" s="109" t="str">
        <f>IF(Records!B53="","",Records!B53)</f>
        <v>Shurik_Yest_Pashtet</v>
      </c>
      <c r="C20" s="109" t="str">
        <f>IF(Records!C53="","",Records!C53)</f>
        <v>Over 40 Male</v>
      </c>
      <c r="D20" s="23">
        <f>Records!H53</f>
        <v>0</v>
      </c>
      <c r="E20" s="23">
        <f>Records!I53</f>
        <v>0.061990740740740735</v>
      </c>
      <c r="F20" s="23">
        <f>Records!J53</f>
        <v>0.12943287037037038</v>
      </c>
      <c r="G20" s="23">
        <f>Records!K53</f>
        <v>0.19387731481481482</v>
      </c>
      <c r="H20" s="53">
        <f>IF(Records!L53&lt;TIME(0,0,1),"DNF",Records!L53)</f>
        <v>0.20606481481481484</v>
      </c>
      <c r="I20" s="23">
        <f>E20-D20</f>
        <v>0.061990740740740735</v>
      </c>
      <c r="J20" s="45" t="str">
        <f>IF(Records!D53="","",Records!D53)</f>
        <v>Paul Shevchuk</v>
      </c>
      <c r="K20" s="23">
        <f>F20-E20</f>
        <v>0.06744212962962964</v>
      </c>
      <c r="L20" s="45" t="str">
        <f>IF(Records!E53="","",Records!E53)</f>
        <v>Alexander Puzanov</v>
      </c>
      <c r="M20" s="23">
        <f>G20-F20</f>
        <v>0.06444444444444444</v>
      </c>
      <c r="N20" s="45" t="str">
        <f>IF(Records!F53="","",Records!F53)</f>
        <v>Yestay Kurmanov</v>
      </c>
      <c r="O20" s="23">
        <f>IF(H20="dnf","DNF",H20-G20)</f>
        <v>0.012187500000000018</v>
      </c>
      <c r="P20" s="63" t="str">
        <f>IF(Records!G53="","",Records!G53)</f>
        <v>Paul Shevchuk</v>
      </c>
    </row>
    <row r="21" spans="1:16" ht="15">
      <c r="A21" s="44">
        <f>IF(Records!B49="","",Records!A49)</f>
        <v>69</v>
      </c>
      <c r="B21" s="109" t="str">
        <f>IF(Records!B49="","",Records!B49)</f>
        <v>HR Puff and We're Stuffed</v>
      </c>
      <c r="C21" s="109" t="str">
        <f>IF(Records!C49="","",Records!C49)</f>
        <v>Over 40 Female</v>
      </c>
      <c r="D21" s="23">
        <f>Records!H49</f>
        <v>0</v>
      </c>
      <c r="E21" s="23">
        <f>Records!I49</f>
        <v>0.06413194444444444</v>
      </c>
      <c r="F21" s="23">
        <f>Records!J49</f>
        <v>0.11560185185185186</v>
      </c>
      <c r="G21" s="23">
        <f>Records!K49</f>
        <v>0.19746527777777778</v>
      </c>
      <c r="H21" s="53">
        <f>IF(Records!L49&lt;TIME(0,0,1),"DNF",Records!L49)</f>
        <v>0.2142361111111111</v>
      </c>
      <c r="I21" s="23">
        <f>E21-D21</f>
        <v>0.06413194444444444</v>
      </c>
      <c r="J21" s="45" t="str">
        <f>IF(Records!D49="","",Records!D49)</f>
        <v>Mim Murray</v>
      </c>
      <c r="K21" s="23">
        <f>F21-E21</f>
        <v>0.05146990740740742</v>
      </c>
      <c r="L21" s="45" t="str">
        <f>IF(Records!E49="","",Records!E49)</f>
        <v>Anne Harris</v>
      </c>
      <c r="M21" s="23">
        <f>G21-F21</f>
        <v>0.08186342592592592</v>
      </c>
      <c r="N21" s="45" t="str">
        <f>IF(Records!F49="","",Records!F49)</f>
        <v>Kylie Samson</v>
      </c>
      <c r="O21" s="23">
        <f>IF(H21="dnf","DNF",H21-G21)</f>
        <v>0.016770833333333318</v>
      </c>
      <c r="P21" s="63" t="str">
        <f>IF(Records!G49="","",Records!G49)</f>
        <v>Mim Murray</v>
      </c>
    </row>
    <row r="22" spans="1:16" ht="15">
      <c r="A22" s="44">
        <f>IF(Records!B56="","",Records!A56)</f>
        <v>77</v>
      </c>
      <c r="B22" s="109" t="str">
        <f>IF(Records!B56="","",Records!B56)</f>
        <v>Axil Coffee Roasters</v>
      </c>
      <c r="C22" s="109" t="str">
        <f>IF(Records!C56="","",Records!C56)</f>
        <v>Open Mixed</v>
      </c>
      <c r="D22" s="23">
        <f>Records!H56</f>
        <v>0</v>
      </c>
      <c r="E22" s="23">
        <f>Records!I56</f>
        <v>0.05611111111111111</v>
      </c>
      <c r="F22" s="23">
        <f>Records!J56</f>
        <v>0.11268518518518518</v>
      </c>
      <c r="G22" s="23">
        <f>Records!K56</f>
        <v>0.20128472222222224</v>
      </c>
      <c r="H22" s="53">
        <f>IF(Records!L56&lt;TIME(0,0,1),"DNF",Records!L56)</f>
        <v>0.21931712962962965</v>
      </c>
      <c r="I22" s="23">
        <f>E22-D22</f>
        <v>0.05611111111111111</v>
      </c>
      <c r="J22" s="45" t="str">
        <f>IF(Records!D56="","",Records!D56)</f>
        <v>Zoe Delany</v>
      </c>
      <c r="K22" s="23">
        <f>F22-E22</f>
        <v>0.05657407407407407</v>
      </c>
      <c r="L22" s="45" t="str">
        <f>IF(Records!E56="","",Records!E56)</f>
        <v>Jason Kennedy</v>
      </c>
      <c r="M22" s="23">
        <f>G22-F22</f>
        <v>0.08859953703703706</v>
      </c>
      <c r="N22" s="45" t="str">
        <f>IF(Records!F56="","",Records!F56)</f>
        <v>Jason Kennedy</v>
      </c>
      <c r="O22" s="23">
        <f>IF(H22="dnf","DNF",H22-G22)</f>
        <v>0.018032407407407414</v>
      </c>
      <c r="P22" s="63" t="str">
        <f>IF(Records!G56="","",Records!G56)</f>
        <v>Jason Kennedy</v>
      </c>
    </row>
  </sheetData>
  <sheetProtection/>
  <autoFilter ref="A7:P12">
    <sortState ref="A8:P22">
      <sortCondition sortBy="value" ref="H8:H22"/>
    </sortState>
  </autoFilter>
  <mergeCells count="3">
    <mergeCell ref="I4:P4"/>
    <mergeCell ref="C1:P1"/>
    <mergeCell ref="C2:P2"/>
  </mergeCells>
  <conditionalFormatting sqref="H8:H22">
    <cfRule type="cellIs" priority="1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Karensa Delany</dc:creator>
  <cp:keywords/>
  <dc:description/>
  <cp:lastModifiedBy>Rachel Howden</cp:lastModifiedBy>
  <cp:lastPrinted>2017-10-05T10:33:59Z</cp:lastPrinted>
  <dcterms:created xsi:type="dcterms:W3CDTF">2010-10-17T09:31:29Z</dcterms:created>
  <dcterms:modified xsi:type="dcterms:W3CDTF">2021-12-05T09:06:34Z</dcterms:modified>
  <cp:category/>
  <cp:version/>
  <cp:contentType/>
  <cp:contentStatus/>
</cp:coreProperties>
</file>